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374E77D1-75E4-4AC8-ABCE-3B399AEA7365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47" i="1" l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R851" i="1"/>
  <c r="O847" i="1"/>
  <c r="P847" i="1"/>
  <c r="R847" i="1" s="1"/>
  <c r="O848" i="1"/>
  <c r="P848" i="1"/>
  <c r="R848" i="1" s="1"/>
  <c r="O849" i="1"/>
  <c r="P849" i="1"/>
  <c r="R849" i="1" s="1"/>
  <c r="O850" i="1"/>
  <c r="P850" i="1" s="1"/>
  <c r="R850" i="1" s="1"/>
  <c r="O851" i="1"/>
  <c r="P851" i="1"/>
  <c r="O840" i="1"/>
  <c r="P840" i="1" s="1"/>
  <c r="R840" i="1" s="1"/>
  <c r="O841" i="1"/>
  <c r="P841" i="1"/>
  <c r="R841" i="1" s="1"/>
  <c r="O842" i="1"/>
  <c r="P842" i="1"/>
  <c r="R842" i="1" s="1"/>
  <c r="O843" i="1"/>
  <c r="P843" i="1"/>
  <c r="R843" i="1" s="1"/>
  <c r="O844" i="1"/>
  <c r="P844" i="1"/>
  <c r="R844" i="1" s="1"/>
  <c r="O845" i="1"/>
  <c r="P845" i="1" s="1"/>
  <c r="R845" i="1" s="1"/>
  <c r="O846" i="1"/>
  <c r="P846" i="1" s="1"/>
  <c r="R846" i="1" s="1"/>
  <c r="F850" i="1"/>
  <c r="F851" i="1"/>
  <c r="C850" i="1"/>
  <c r="D850" i="1"/>
  <c r="C851" i="1"/>
  <c r="D851" i="1"/>
  <c r="C843" i="1"/>
  <c r="D843" i="1" s="1"/>
  <c r="F843" i="1" s="1"/>
  <c r="C844" i="1"/>
  <c r="D844" i="1" s="1"/>
  <c r="F844" i="1" s="1"/>
  <c r="C845" i="1"/>
  <c r="D845" i="1" s="1"/>
  <c r="F845" i="1" s="1"/>
  <c r="C846" i="1"/>
  <c r="D846" i="1" s="1"/>
  <c r="F846" i="1" s="1"/>
  <c r="C847" i="1"/>
  <c r="D847" i="1" s="1"/>
  <c r="F847" i="1" s="1"/>
  <c r="C848" i="1"/>
  <c r="D848" i="1" s="1"/>
  <c r="F848" i="1" s="1"/>
  <c r="C849" i="1"/>
  <c r="D849" i="1" s="1"/>
  <c r="F849" i="1" s="1"/>
  <c r="F834" i="1"/>
  <c r="F835" i="1"/>
  <c r="F836" i="1"/>
  <c r="F837" i="1"/>
  <c r="F840" i="1"/>
  <c r="C829" i="1"/>
  <c r="D829" i="1"/>
  <c r="F829" i="1" s="1"/>
  <c r="C830" i="1"/>
  <c r="D830" i="1"/>
  <c r="F830" i="1" s="1"/>
  <c r="C831" i="1"/>
  <c r="D831" i="1"/>
  <c r="F831" i="1" s="1"/>
  <c r="C832" i="1"/>
  <c r="D832" i="1"/>
  <c r="F832" i="1" s="1"/>
  <c r="C833" i="1"/>
  <c r="D833" i="1"/>
  <c r="F833" i="1" s="1"/>
  <c r="C834" i="1"/>
  <c r="D834" i="1"/>
  <c r="C835" i="1"/>
  <c r="D835" i="1"/>
  <c r="C836" i="1"/>
  <c r="D836" i="1"/>
  <c r="C837" i="1"/>
  <c r="D837" i="1"/>
  <c r="C838" i="1"/>
  <c r="D838" i="1"/>
  <c r="F838" i="1" s="1"/>
  <c r="C839" i="1"/>
  <c r="D839" i="1"/>
  <c r="F839" i="1" s="1"/>
  <c r="C840" i="1"/>
  <c r="D840" i="1"/>
  <c r="C841" i="1"/>
  <c r="D841" i="1" s="1"/>
  <c r="F841" i="1" s="1"/>
  <c r="C842" i="1"/>
  <c r="D842" i="1"/>
  <c r="F842" i="1" s="1"/>
  <c r="BS810" i="1"/>
  <c r="BT808" i="1"/>
  <c r="BT809" i="1"/>
  <c r="BQ805" i="1"/>
  <c r="BR805" i="1"/>
  <c r="BT805" i="1" s="1"/>
  <c r="BQ806" i="1"/>
  <c r="BR806" i="1"/>
  <c r="BT806" i="1" s="1"/>
  <c r="BQ807" i="1"/>
  <c r="BR807" i="1"/>
  <c r="BT807" i="1" s="1"/>
  <c r="BQ808" i="1"/>
  <c r="BR808" i="1"/>
  <c r="BQ809" i="1"/>
  <c r="BR809" i="1"/>
  <c r="BP810" i="1"/>
  <c r="F811" i="1"/>
  <c r="E811" i="1"/>
  <c r="D811" i="1"/>
  <c r="C811" i="1"/>
  <c r="B811" i="1"/>
  <c r="AX853" i="1"/>
  <c r="BS852" i="1"/>
  <c r="BP852" i="1"/>
  <c r="BP853" i="1" s="1"/>
  <c r="BM852" i="1"/>
  <c r="BJ852" i="1"/>
  <c r="BG852" i="1"/>
  <c r="BD852" i="1"/>
  <c r="BA852" i="1"/>
  <c r="AX852" i="1"/>
  <c r="AU852" i="1"/>
  <c r="AR852" i="1"/>
  <c r="AO852" i="1"/>
  <c r="AL852" i="1"/>
  <c r="AI852" i="1"/>
  <c r="AF852" i="1"/>
  <c r="AL853" i="1" s="1"/>
  <c r="AC852" i="1"/>
  <c r="Z852" i="1"/>
  <c r="W852" i="1"/>
  <c r="AC853" i="1" s="1"/>
  <c r="T852" i="1"/>
  <c r="Q852" i="1"/>
  <c r="N852" i="1"/>
  <c r="K852" i="1"/>
  <c r="H852" i="1"/>
  <c r="E852" i="1"/>
  <c r="B852" i="1"/>
  <c r="B853" i="1" s="1"/>
  <c r="BE851" i="1"/>
  <c r="BF851" i="1" s="1"/>
  <c r="BH851" i="1" s="1"/>
  <c r="AS851" i="1"/>
  <c r="AT851" i="1" s="1"/>
  <c r="AV851" i="1" s="1"/>
  <c r="AM851" i="1"/>
  <c r="AN851" i="1" s="1"/>
  <c r="AP851" i="1" s="1"/>
  <c r="BK850" i="1"/>
  <c r="BL850" i="1" s="1"/>
  <c r="BN850" i="1" s="1"/>
  <c r="BE850" i="1"/>
  <c r="BF850" i="1" s="1"/>
  <c r="BH850" i="1" s="1"/>
  <c r="AY850" i="1"/>
  <c r="AZ850" i="1" s="1"/>
  <c r="BB850" i="1" s="1"/>
  <c r="AS850" i="1"/>
  <c r="AT850" i="1" s="1"/>
  <c r="AV850" i="1" s="1"/>
  <c r="AM850" i="1"/>
  <c r="AN850" i="1" s="1"/>
  <c r="AP850" i="1" s="1"/>
  <c r="AG850" i="1"/>
  <c r="AH850" i="1" s="1"/>
  <c r="AJ850" i="1" s="1"/>
  <c r="U850" i="1"/>
  <c r="V850" i="1" s="1"/>
  <c r="X850" i="1" s="1"/>
  <c r="BK849" i="1"/>
  <c r="BL849" i="1" s="1"/>
  <c r="BN849" i="1" s="1"/>
  <c r="BE849" i="1"/>
  <c r="BF849" i="1" s="1"/>
  <c r="BH849" i="1" s="1"/>
  <c r="AY849" i="1"/>
  <c r="AZ849" i="1" s="1"/>
  <c r="BB849" i="1" s="1"/>
  <c r="AS849" i="1"/>
  <c r="AT849" i="1" s="1"/>
  <c r="AV849" i="1" s="1"/>
  <c r="AM849" i="1"/>
  <c r="AN849" i="1" s="1"/>
  <c r="AP849" i="1" s="1"/>
  <c r="AH849" i="1"/>
  <c r="AJ849" i="1" s="1"/>
  <c r="AG849" i="1"/>
  <c r="U849" i="1"/>
  <c r="V849" i="1" s="1"/>
  <c r="X849" i="1" s="1"/>
  <c r="BK848" i="1"/>
  <c r="BL848" i="1" s="1"/>
  <c r="BN848" i="1" s="1"/>
  <c r="BE848" i="1"/>
  <c r="AY848" i="1"/>
  <c r="AZ848" i="1" s="1"/>
  <c r="BB848" i="1" s="1"/>
  <c r="AS848" i="1"/>
  <c r="AT848" i="1" s="1"/>
  <c r="AV848" i="1" s="1"/>
  <c r="AM848" i="1"/>
  <c r="AN848" i="1" s="1"/>
  <c r="AP848" i="1" s="1"/>
  <c r="AG848" i="1"/>
  <c r="U848" i="1"/>
  <c r="V848" i="1" s="1"/>
  <c r="X848" i="1" s="1"/>
  <c r="I848" i="1"/>
  <c r="J848" i="1" s="1"/>
  <c r="L848" i="1" s="1"/>
  <c r="BK847" i="1"/>
  <c r="BL847" i="1" s="1"/>
  <c r="BN847" i="1" s="1"/>
  <c r="BE847" i="1"/>
  <c r="BF847" i="1" s="1"/>
  <c r="BH847" i="1" s="1"/>
  <c r="AY847" i="1"/>
  <c r="AZ847" i="1" s="1"/>
  <c r="BB847" i="1" s="1"/>
  <c r="AS847" i="1"/>
  <c r="AT847" i="1" s="1"/>
  <c r="AV847" i="1" s="1"/>
  <c r="AM847" i="1"/>
  <c r="AN847" i="1" s="1"/>
  <c r="AP847" i="1" s="1"/>
  <c r="AG847" i="1"/>
  <c r="AH847" i="1" s="1"/>
  <c r="AJ847" i="1" s="1"/>
  <c r="U847" i="1"/>
  <c r="V847" i="1" s="1"/>
  <c r="I847" i="1"/>
  <c r="J847" i="1" s="1"/>
  <c r="L847" i="1" s="1"/>
  <c r="BQ846" i="1"/>
  <c r="BR846" i="1" s="1"/>
  <c r="BT846" i="1" s="1"/>
  <c r="BK846" i="1"/>
  <c r="BL846" i="1" s="1"/>
  <c r="BN846" i="1" s="1"/>
  <c r="BE846" i="1"/>
  <c r="BF846" i="1" s="1"/>
  <c r="BH846" i="1" s="1"/>
  <c r="AY846" i="1"/>
  <c r="AZ846" i="1" s="1"/>
  <c r="BB846" i="1" s="1"/>
  <c r="AS846" i="1"/>
  <c r="AT846" i="1" s="1"/>
  <c r="AV846" i="1" s="1"/>
  <c r="AM846" i="1"/>
  <c r="AN846" i="1" s="1"/>
  <c r="AP846" i="1" s="1"/>
  <c r="AG846" i="1"/>
  <c r="AH846" i="1" s="1"/>
  <c r="AJ846" i="1" s="1"/>
  <c r="U846" i="1"/>
  <c r="V846" i="1" s="1"/>
  <c r="X846" i="1" s="1"/>
  <c r="J846" i="1"/>
  <c r="L846" i="1" s="1"/>
  <c r="I846" i="1"/>
  <c r="BQ845" i="1"/>
  <c r="BR845" i="1" s="1"/>
  <c r="BT845" i="1" s="1"/>
  <c r="BK845" i="1"/>
  <c r="BL845" i="1" s="1"/>
  <c r="BN845" i="1" s="1"/>
  <c r="BE845" i="1"/>
  <c r="BF845" i="1" s="1"/>
  <c r="BH845" i="1" s="1"/>
  <c r="AZ845" i="1"/>
  <c r="BB845" i="1" s="1"/>
  <c r="AY845" i="1"/>
  <c r="AS845" i="1"/>
  <c r="AT845" i="1" s="1"/>
  <c r="AV845" i="1" s="1"/>
  <c r="AM845" i="1"/>
  <c r="AN845" i="1" s="1"/>
  <c r="AP845" i="1" s="1"/>
  <c r="AG845" i="1"/>
  <c r="AH845" i="1" s="1"/>
  <c r="AJ845" i="1" s="1"/>
  <c r="U845" i="1"/>
  <c r="V845" i="1" s="1"/>
  <c r="X845" i="1" s="1"/>
  <c r="I845" i="1"/>
  <c r="J845" i="1" s="1"/>
  <c r="L845" i="1" s="1"/>
  <c r="BQ844" i="1"/>
  <c r="BR844" i="1" s="1"/>
  <c r="BT844" i="1" s="1"/>
  <c r="BK844" i="1"/>
  <c r="BL844" i="1" s="1"/>
  <c r="BN844" i="1" s="1"/>
  <c r="BE844" i="1"/>
  <c r="BF844" i="1" s="1"/>
  <c r="BH844" i="1" s="1"/>
  <c r="AY844" i="1"/>
  <c r="AZ844" i="1" s="1"/>
  <c r="BB844" i="1" s="1"/>
  <c r="AS844" i="1"/>
  <c r="AT844" i="1" s="1"/>
  <c r="AV844" i="1" s="1"/>
  <c r="AM844" i="1"/>
  <c r="AN844" i="1" s="1"/>
  <c r="AP844" i="1" s="1"/>
  <c r="AG844" i="1"/>
  <c r="AH844" i="1" s="1"/>
  <c r="AJ844" i="1" s="1"/>
  <c r="U844" i="1"/>
  <c r="V844" i="1" s="1"/>
  <c r="I844" i="1"/>
  <c r="J844" i="1" s="1"/>
  <c r="L844" i="1" s="1"/>
  <c r="BQ843" i="1"/>
  <c r="BR843" i="1" s="1"/>
  <c r="BT843" i="1" s="1"/>
  <c r="BK843" i="1"/>
  <c r="BL843" i="1" s="1"/>
  <c r="BN843" i="1" s="1"/>
  <c r="BE843" i="1"/>
  <c r="BF843" i="1" s="1"/>
  <c r="BH843" i="1" s="1"/>
  <c r="AY843" i="1"/>
  <c r="AZ843" i="1" s="1"/>
  <c r="BB843" i="1" s="1"/>
  <c r="AS843" i="1"/>
  <c r="AT843" i="1" s="1"/>
  <c r="AV843" i="1" s="1"/>
  <c r="AM843" i="1"/>
  <c r="AN843" i="1" s="1"/>
  <c r="AP843" i="1" s="1"/>
  <c r="AG843" i="1"/>
  <c r="AH843" i="1" s="1"/>
  <c r="AJ843" i="1" s="1"/>
  <c r="U843" i="1"/>
  <c r="V843" i="1" s="1"/>
  <c r="J843" i="1"/>
  <c r="L843" i="1" s="1"/>
  <c r="I843" i="1"/>
  <c r="BQ842" i="1"/>
  <c r="BR842" i="1" s="1"/>
  <c r="BT842" i="1" s="1"/>
  <c r="BK842" i="1"/>
  <c r="BL842" i="1" s="1"/>
  <c r="BN842" i="1" s="1"/>
  <c r="BE842" i="1"/>
  <c r="BF842" i="1" s="1"/>
  <c r="BH842" i="1" s="1"/>
  <c r="AY842" i="1"/>
  <c r="AZ842" i="1" s="1"/>
  <c r="BB842" i="1" s="1"/>
  <c r="AS842" i="1"/>
  <c r="AT842" i="1" s="1"/>
  <c r="AV842" i="1" s="1"/>
  <c r="AM842" i="1"/>
  <c r="AN842" i="1" s="1"/>
  <c r="AP842" i="1" s="1"/>
  <c r="AH842" i="1"/>
  <c r="AJ842" i="1" s="1"/>
  <c r="AG842" i="1"/>
  <c r="U842" i="1"/>
  <c r="V842" i="1" s="1"/>
  <c r="I842" i="1"/>
  <c r="J842" i="1" s="1"/>
  <c r="L842" i="1" s="1"/>
  <c r="BQ841" i="1"/>
  <c r="BR841" i="1" s="1"/>
  <c r="BT841" i="1" s="1"/>
  <c r="BK841" i="1"/>
  <c r="BL841" i="1" s="1"/>
  <c r="BN841" i="1" s="1"/>
  <c r="BE841" i="1"/>
  <c r="BF841" i="1" s="1"/>
  <c r="BH841" i="1" s="1"/>
  <c r="AZ841" i="1"/>
  <c r="BB841" i="1" s="1"/>
  <c r="AY841" i="1"/>
  <c r="AS841" i="1"/>
  <c r="AT841" i="1" s="1"/>
  <c r="AV841" i="1" s="1"/>
  <c r="AM841" i="1"/>
  <c r="AN841" i="1" s="1"/>
  <c r="AP841" i="1" s="1"/>
  <c r="AG841" i="1"/>
  <c r="AH841" i="1" s="1"/>
  <c r="AJ841" i="1" s="1"/>
  <c r="U841" i="1"/>
  <c r="V841" i="1" s="1"/>
  <c r="I841" i="1"/>
  <c r="J841" i="1" s="1"/>
  <c r="L841" i="1" s="1"/>
  <c r="BQ840" i="1"/>
  <c r="BR840" i="1" s="1"/>
  <c r="BT840" i="1" s="1"/>
  <c r="BK840" i="1"/>
  <c r="BL840" i="1" s="1"/>
  <c r="BN840" i="1" s="1"/>
  <c r="BE840" i="1"/>
  <c r="BF840" i="1" s="1"/>
  <c r="BH840" i="1" s="1"/>
  <c r="AY840" i="1"/>
  <c r="AZ840" i="1" s="1"/>
  <c r="BB840" i="1" s="1"/>
  <c r="AS840" i="1"/>
  <c r="AT840" i="1" s="1"/>
  <c r="AV840" i="1" s="1"/>
  <c r="AM840" i="1"/>
  <c r="AN840" i="1" s="1"/>
  <c r="AP840" i="1" s="1"/>
  <c r="AG840" i="1"/>
  <c r="AH840" i="1" s="1"/>
  <c r="AJ840" i="1" s="1"/>
  <c r="U840" i="1"/>
  <c r="V840" i="1" s="1"/>
  <c r="I840" i="1"/>
  <c r="J840" i="1" s="1"/>
  <c r="L840" i="1" s="1"/>
  <c r="BQ839" i="1"/>
  <c r="BR839" i="1" s="1"/>
  <c r="BT839" i="1" s="1"/>
  <c r="BK839" i="1"/>
  <c r="BL839" i="1" s="1"/>
  <c r="BN839" i="1" s="1"/>
  <c r="BE839" i="1"/>
  <c r="BF839" i="1" s="1"/>
  <c r="BH839" i="1" s="1"/>
  <c r="AY839" i="1"/>
  <c r="AZ839" i="1" s="1"/>
  <c r="BB839" i="1" s="1"/>
  <c r="AS839" i="1"/>
  <c r="AT839" i="1" s="1"/>
  <c r="AV839" i="1" s="1"/>
  <c r="AM839" i="1"/>
  <c r="AN839" i="1" s="1"/>
  <c r="AP839" i="1" s="1"/>
  <c r="AH839" i="1"/>
  <c r="AJ839" i="1" s="1"/>
  <c r="AG839" i="1"/>
  <c r="U839" i="1"/>
  <c r="V839" i="1" s="1"/>
  <c r="O839" i="1"/>
  <c r="P839" i="1" s="1"/>
  <c r="R839" i="1" s="1"/>
  <c r="I839" i="1"/>
  <c r="J839" i="1" s="1"/>
  <c r="L839" i="1" s="1"/>
  <c r="BQ838" i="1"/>
  <c r="BR838" i="1" s="1"/>
  <c r="BT838" i="1" s="1"/>
  <c r="BK838" i="1"/>
  <c r="BL838" i="1" s="1"/>
  <c r="BN838" i="1" s="1"/>
  <c r="BE838" i="1"/>
  <c r="BF838" i="1" s="1"/>
  <c r="BH838" i="1" s="1"/>
  <c r="AY838" i="1"/>
  <c r="AZ838" i="1" s="1"/>
  <c r="BB838" i="1" s="1"/>
  <c r="AS838" i="1"/>
  <c r="AT838" i="1" s="1"/>
  <c r="AV838" i="1" s="1"/>
  <c r="AM838" i="1"/>
  <c r="AN838" i="1" s="1"/>
  <c r="AP838" i="1" s="1"/>
  <c r="AG838" i="1"/>
  <c r="AH838" i="1" s="1"/>
  <c r="AJ838" i="1" s="1"/>
  <c r="U838" i="1"/>
  <c r="V838" i="1" s="1"/>
  <c r="O838" i="1"/>
  <c r="P838" i="1" s="1"/>
  <c r="R838" i="1" s="1"/>
  <c r="I838" i="1"/>
  <c r="J838" i="1" s="1"/>
  <c r="L838" i="1" s="1"/>
  <c r="BQ837" i="1"/>
  <c r="BR837" i="1" s="1"/>
  <c r="BT837" i="1" s="1"/>
  <c r="BK837" i="1"/>
  <c r="BL837" i="1" s="1"/>
  <c r="BN837" i="1" s="1"/>
  <c r="BE837" i="1"/>
  <c r="BF837" i="1" s="1"/>
  <c r="BH837" i="1" s="1"/>
  <c r="AY837" i="1"/>
  <c r="AZ837" i="1" s="1"/>
  <c r="BB837" i="1" s="1"/>
  <c r="AS837" i="1"/>
  <c r="AT837" i="1" s="1"/>
  <c r="AV837" i="1" s="1"/>
  <c r="AM837" i="1"/>
  <c r="AN837" i="1" s="1"/>
  <c r="AP837" i="1" s="1"/>
  <c r="AG837" i="1"/>
  <c r="AH837" i="1" s="1"/>
  <c r="AJ837" i="1" s="1"/>
  <c r="U837" i="1"/>
  <c r="V837" i="1" s="1"/>
  <c r="O837" i="1"/>
  <c r="P837" i="1" s="1"/>
  <c r="R837" i="1" s="1"/>
  <c r="I837" i="1"/>
  <c r="J837" i="1" s="1"/>
  <c r="L837" i="1" s="1"/>
  <c r="BQ836" i="1"/>
  <c r="BR836" i="1" s="1"/>
  <c r="BT836" i="1" s="1"/>
  <c r="BK836" i="1"/>
  <c r="BL836" i="1" s="1"/>
  <c r="BN836" i="1" s="1"/>
  <c r="BE836" i="1"/>
  <c r="BF836" i="1" s="1"/>
  <c r="BH836" i="1" s="1"/>
  <c r="AY836" i="1"/>
  <c r="AZ836" i="1" s="1"/>
  <c r="BB836" i="1" s="1"/>
  <c r="AS836" i="1"/>
  <c r="AT836" i="1" s="1"/>
  <c r="AV836" i="1" s="1"/>
  <c r="AM836" i="1"/>
  <c r="AN836" i="1" s="1"/>
  <c r="AP836" i="1" s="1"/>
  <c r="AG836" i="1"/>
  <c r="AH836" i="1" s="1"/>
  <c r="AJ836" i="1" s="1"/>
  <c r="U836" i="1"/>
  <c r="V836" i="1" s="1"/>
  <c r="O836" i="1"/>
  <c r="P836" i="1" s="1"/>
  <c r="R836" i="1" s="1"/>
  <c r="I836" i="1"/>
  <c r="J836" i="1" s="1"/>
  <c r="L836" i="1" s="1"/>
  <c r="BQ835" i="1"/>
  <c r="BR835" i="1" s="1"/>
  <c r="BT835" i="1" s="1"/>
  <c r="BK835" i="1"/>
  <c r="BL835" i="1" s="1"/>
  <c r="BN835" i="1" s="1"/>
  <c r="BE835" i="1"/>
  <c r="BF835" i="1" s="1"/>
  <c r="BH835" i="1" s="1"/>
  <c r="AY835" i="1"/>
  <c r="AZ835" i="1" s="1"/>
  <c r="BB835" i="1" s="1"/>
  <c r="AS835" i="1"/>
  <c r="AT835" i="1" s="1"/>
  <c r="AV835" i="1" s="1"/>
  <c r="AM835" i="1"/>
  <c r="AN835" i="1" s="1"/>
  <c r="AP835" i="1" s="1"/>
  <c r="AG835" i="1"/>
  <c r="AH835" i="1" s="1"/>
  <c r="AJ835" i="1" s="1"/>
  <c r="U835" i="1"/>
  <c r="V835" i="1" s="1"/>
  <c r="O835" i="1"/>
  <c r="P835" i="1" s="1"/>
  <c r="R835" i="1" s="1"/>
  <c r="I835" i="1"/>
  <c r="J835" i="1" s="1"/>
  <c r="L835" i="1" s="1"/>
  <c r="BQ834" i="1"/>
  <c r="BR834" i="1" s="1"/>
  <c r="BT834" i="1" s="1"/>
  <c r="BK834" i="1"/>
  <c r="BL834" i="1" s="1"/>
  <c r="BN834" i="1" s="1"/>
  <c r="BE834" i="1"/>
  <c r="BF834" i="1" s="1"/>
  <c r="BH834" i="1" s="1"/>
  <c r="AY834" i="1"/>
  <c r="AZ834" i="1" s="1"/>
  <c r="BB834" i="1" s="1"/>
  <c r="AS834" i="1"/>
  <c r="AT834" i="1" s="1"/>
  <c r="AV834" i="1" s="1"/>
  <c r="AM834" i="1"/>
  <c r="AN834" i="1" s="1"/>
  <c r="AP834" i="1" s="1"/>
  <c r="AG834" i="1"/>
  <c r="AH834" i="1" s="1"/>
  <c r="AJ834" i="1" s="1"/>
  <c r="U834" i="1"/>
  <c r="V834" i="1" s="1"/>
  <c r="O834" i="1"/>
  <c r="P834" i="1" s="1"/>
  <c r="R834" i="1" s="1"/>
  <c r="I834" i="1"/>
  <c r="J834" i="1" s="1"/>
  <c r="L834" i="1" s="1"/>
  <c r="BR833" i="1"/>
  <c r="BT833" i="1" s="1"/>
  <c r="BQ833" i="1"/>
  <c r="BK833" i="1"/>
  <c r="BL833" i="1" s="1"/>
  <c r="BN833" i="1" s="1"/>
  <c r="BE833" i="1"/>
  <c r="BF833" i="1" s="1"/>
  <c r="BH833" i="1" s="1"/>
  <c r="AY833" i="1"/>
  <c r="AZ833" i="1" s="1"/>
  <c r="BB833" i="1" s="1"/>
  <c r="AS833" i="1"/>
  <c r="AT833" i="1" s="1"/>
  <c r="AV833" i="1" s="1"/>
  <c r="AM833" i="1"/>
  <c r="AN833" i="1" s="1"/>
  <c r="AP833" i="1" s="1"/>
  <c r="AH833" i="1"/>
  <c r="AJ833" i="1" s="1"/>
  <c r="AG833" i="1"/>
  <c r="U833" i="1"/>
  <c r="V833" i="1" s="1"/>
  <c r="O833" i="1"/>
  <c r="P833" i="1" s="1"/>
  <c r="R833" i="1" s="1"/>
  <c r="I833" i="1"/>
  <c r="J833" i="1" s="1"/>
  <c r="L833" i="1" s="1"/>
  <c r="BQ832" i="1"/>
  <c r="BR832" i="1" s="1"/>
  <c r="BT832" i="1" s="1"/>
  <c r="BK832" i="1"/>
  <c r="BL832" i="1" s="1"/>
  <c r="BN832" i="1" s="1"/>
  <c r="BE832" i="1"/>
  <c r="BF832" i="1" s="1"/>
  <c r="BH832" i="1" s="1"/>
  <c r="AY832" i="1"/>
  <c r="AZ832" i="1" s="1"/>
  <c r="BB832" i="1" s="1"/>
  <c r="AS832" i="1"/>
  <c r="AT832" i="1" s="1"/>
  <c r="AV832" i="1" s="1"/>
  <c r="AM832" i="1"/>
  <c r="AN832" i="1" s="1"/>
  <c r="AP832" i="1" s="1"/>
  <c r="AG832" i="1"/>
  <c r="AH832" i="1" s="1"/>
  <c r="AJ832" i="1" s="1"/>
  <c r="U832" i="1"/>
  <c r="V832" i="1" s="1"/>
  <c r="O832" i="1"/>
  <c r="P832" i="1" s="1"/>
  <c r="R832" i="1" s="1"/>
  <c r="J832" i="1"/>
  <c r="L832" i="1" s="1"/>
  <c r="I832" i="1"/>
  <c r="BQ831" i="1"/>
  <c r="BR831" i="1" s="1"/>
  <c r="BT831" i="1" s="1"/>
  <c r="BK831" i="1"/>
  <c r="BL831" i="1" s="1"/>
  <c r="BN831" i="1" s="1"/>
  <c r="BE831" i="1"/>
  <c r="BF831" i="1" s="1"/>
  <c r="BH831" i="1" s="1"/>
  <c r="AY831" i="1"/>
  <c r="AZ831" i="1" s="1"/>
  <c r="BB831" i="1" s="1"/>
  <c r="AS831" i="1"/>
  <c r="AT831" i="1" s="1"/>
  <c r="AV831" i="1" s="1"/>
  <c r="AM831" i="1"/>
  <c r="AN831" i="1" s="1"/>
  <c r="AP831" i="1" s="1"/>
  <c r="AG831" i="1"/>
  <c r="AH831" i="1" s="1"/>
  <c r="AJ831" i="1" s="1"/>
  <c r="U831" i="1"/>
  <c r="V831" i="1" s="1"/>
  <c r="O831" i="1"/>
  <c r="P831" i="1" s="1"/>
  <c r="R831" i="1" s="1"/>
  <c r="I831" i="1"/>
  <c r="J831" i="1" s="1"/>
  <c r="L831" i="1" s="1"/>
  <c r="BQ830" i="1"/>
  <c r="BR830" i="1" s="1"/>
  <c r="BT830" i="1" s="1"/>
  <c r="BK830" i="1"/>
  <c r="BL830" i="1" s="1"/>
  <c r="BN830" i="1" s="1"/>
  <c r="BE830" i="1"/>
  <c r="BF830" i="1" s="1"/>
  <c r="BH830" i="1" s="1"/>
  <c r="AY830" i="1"/>
  <c r="AZ830" i="1" s="1"/>
  <c r="BB830" i="1" s="1"/>
  <c r="AS830" i="1"/>
  <c r="AT830" i="1" s="1"/>
  <c r="AV830" i="1" s="1"/>
  <c r="AM830" i="1"/>
  <c r="AN830" i="1" s="1"/>
  <c r="AP830" i="1" s="1"/>
  <c r="AH830" i="1"/>
  <c r="AJ830" i="1" s="1"/>
  <c r="AG830" i="1"/>
  <c r="U830" i="1"/>
  <c r="V830" i="1" s="1"/>
  <c r="O830" i="1"/>
  <c r="P830" i="1" s="1"/>
  <c r="R830" i="1" s="1"/>
  <c r="I830" i="1"/>
  <c r="J830" i="1" s="1"/>
  <c r="L830" i="1" s="1"/>
  <c r="BQ829" i="1"/>
  <c r="BR829" i="1" s="1"/>
  <c r="BT829" i="1" s="1"/>
  <c r="BK829" i="1"/>
  <c r="BL829" i="1" s="1"/>
  <c r="BN829" i="1" s="1"/>
  <c r="BF829" i="1"/>
  <c r="BH829" i="1" s="1"/>
  <c r="BE829" i="1"/>
  <c r="AY829" i="1"/>
  <c r="AZ829" i="1" s="1"/>
  <c r="BB829" i="1" s="1"/>
  <c r="AS829" i="1"/>
  <c r="AT829" i="1" s="1"/>
  <c r="AV829" i="1" s="1"/>
  <c r="AM829" i="1"/>
  <c r="AN829" i="1" s="1"/>
  <c r="AP829" i="1" s="1"/>
  <c r="AH829" i="1"/>
  <c r="AJ829" i="1" s="1"/>
  <c r="AG829" i="1"/>
  <c r="U829" i="1"/>
  <c r="V829" i="1" s="1"/>
  <c r="X829" i="1" s="1"/>
  <c r="O829" i="1"/>
  <c r="P829" i="1" s="1"/>
  <c r="R829" i="1" s="1"/>
  <c r="J829" i="1"/>
  <c r="L829" i="1" s="1"/>
  <c r="I829" i="1"/>
  <c r="BQ828" i="1"/>
  <c r="BR828" i="1" s="1"/>
  <c r="BT828" i="1" s="1"/>
  <c r="BK828" i="1"/>
  <c r="BL828" i="1" s="1"/>
  <c r="BN828" i="1" s="1"/>
  <c r="BE828" i="1"/>
  <c r="BF828" i="1" s="1"/>
  <c r="BH828" i="1" s="1"/>
  <c r="AY828" i="1"/>
  <c r="AZ828" i="1" s="1"/>
  <c r="BB828" i="1" s="1"/>
  <c r="AS828" i="1"/>
  <c r="AT828" i="1" s="1"/>
  <c r="AV828" i="1" s="1"/>
  <c r="AM828" i="1"/>
  <c r="AN828" i="1" s="1"/>
  <c r="AP828" i="1" s="1"/>
  <c r="AG828" i="1"/>
  <c r="AH828" i="1" s="1"/>
  <c r="AJ828" i="1" s="1"/>
  <c r="AA828" i="1"/>
  <c r="AB828" i="1" s="1"/>
  <c r="AD828" i="1" s="1"/>
  <c r="U828" i="1"/>
  <c r="V828" i="1" s="1"/>
  <c r="X828" i="1" s="1"/>
  <c r="O828" i="1"/>
  <c r="P828" i="1" s="1"/>
  <c r="R828" i="1" s="1"/>
  <c r="I828" i="1"/>
  <c r="J828" i="1" s="1"/>
  <c r="L828" i="1" s="1"/>
  <c r="C828" i="1"/>
  <c r="D828" i="1" s="1"/>
  <c r="F828" i="1" s="1"/>
  <c r="BQ827" i="1"/>
  <c r="BR827" i="1" s="1"/>
  <c r="BT827" i="1" s="1"/>
  <c r="BK827" i="1"/>
  <c r="BL827" i="1" s="1"/>
  <c r="BN827" i="1" s="1"/>
  <c r="BE827" i="1"/>
  <c r="BF827" i="1" s="1"/>
  <c r="BH827" i="1" s="1"/>
  <c r="AY827" i="1"/>
  <c r="AZ827" i="1" s="1"/>
  <c r="BB827" i="1" s="1"/>
  <c r="AS827" i="1"/>
  <c r="AT827" i="1" s="1"/>
  <c r="AV827" i="1" s="1"/>
  <c r="AM827" i="1"/>
  <c r="AN827" i="1" s="1"/>
  <c r="AP827" i="1" s="1"/>
  <c r="AG827" i="1"/>
  <c r="AH827" i="1" s="1"/>
  <c r="AJ827" i="1" s="1"/>
  <c r="AA827" i="1"/>
  <c r="AB827" i="1" s="1"/>
  <c r="AD827" i="1" s="1"/>
  <c r="U827" i="1"/>
  <c r="V827" i="1" s="1"/>
  <c r="X827" i="1" s="1"/>
  <c r="O827" i="1"/>
  <c r="P827" i="1" s="1"/>
  <c r="R827" i="1" s="1"/>
  <c r="I827" i="1"/>
  <c r="J827" i="1" s="1"/>
  <c r="L827" i="1" s="1"/>
  <c r="C827" i="1"/>
  <c r="D827" i="1" s="1"/>
  <c r="F827" i="1" s="1"/>
  <c r="BQ826" i="1"/>
  <c r="BR826" i="1" s="1"/>
  <c r="BT826" i="1" s="1"/>
  <c r="BK826" i="1"/>
  <c r="BL826" i="1" s="1"/>
  <c r="BN826" i="1" s="1"/>
  <c r="BE826" i="1"/>
  <c r="BF826" i="1" s="1"/>
  <c r="BH826" i="1" s="1"/>
  <c r="AY826" i="1"/>
  <c r="AZ826" i="1" s="1"/>
  <c r="BB826" i="1" s="1"/>
  <c r="AS826" i="1"/>
  <c r="AT826" i="1" s="1"/>
  <c r="AV826" i="1" s="1"/>
  <c r="AM826" i="1"/>
  <c r="AN826" i="1" s="1"/>
  <c r="AP826" i="1" s="1"/>
  <c r="AH826" i="1"/>
  <c r="AJ826" i="1" s="1"/>
  <c r="AG826" i="1"/>
  <c r="AA826" i="1"/>
  <c r="AB826" i="1" s="1"/>
  <c r="AD826" i="1" s="1"/>
  <c r="U826" i="1"/>
  <c r="V826" i="1" s="1"/>
  <c r="X826" i="1" s="1"/>
  <c r="O826" i="1"/>
  <c r="P826" i="1" s="1"/>
  <c r="R826" i="1" s="1"/>
  <c r="I826" i="1"/>
  <c r="J826" i="1" s="1"/>
  <c r="L826" i="1" s="1"/>
  <c r="C826" i="1"/>
  <c r="D826" i="1" s="1"/>
  <c r="F826" i="1" s="1"/>
  <c r="BQ825" i="1"/>
  <c r="BR825" i="1" s="1"/>
  <c r="BT825" i="1" s="1"/>
  <c r="BK825" i="1"/>
  <c r="BL825" i="1" s="1"/>
  <c r="BN825" i="1" s="1"/>
  <c r="BE825" i="1"/>
  <c r="BF825" i="1" s="1"/>
  <c r="BH825" i="1" s="1"/>
  <c r="AY825" i="1"/>
  <c r="AZ825" i="1" s="1"/>
  <c r="BB825" i="1" s="1"/>
  <c r="AS825" i="1"/>
  <c r="AT825" i="1" s="1"/>
  <c r="AV825" i="1" s="1"/>
  <c r="AM825" i="1"/>
  <c r="AN825" i="1" s="1"/>
  <c r="AP825" i="1" s="1"/>
  <c r="AG825" i="1"/>
  <c r="AH825" i="1" s="1"/>
  <c r="AJ825" i="1" s="1"/>
  <c r="AA825" i="1"/>
  <c r="AB825" i="1" s="1"/>
  <c r="AD825" i="1" s="1"/>
  <c r="U825" i="1"/>
  <c r="O825" i="1"/>
  <c r="P825" i="1" s="1"/>
  <c r="R825" i="1" s="1"/>
  <c r="I825" i="1"/>
  <c r="J825" i="1" s="1"/>
  <c r="L825" i="1" s="1"/>
  <c r="C825" i="1"/>
  <c r="D825" i="1" s="1"/>
  <c r="F825" i="1" s="1"/>
  <c r="BQ824" i="1"/>
  <c r="BR824" i="1" s="1"/>
  <c r="BT824" i="1" s="1"/>
  <c r="BK824" i="1"/>
  <c r="BL824" i="1" s="1"/>
  <c r="BN824" i="1" s="1"/>
  <c r="BE824" i="1"/>
  <c r="BF824" i="1" s="1"/>
  <c r="BH824" i="1" s="1"/>
  <c r="AY824" i="1"/>
  <c r="AZ824" i="1" s="1"/>
  <c r="BB824" i="1" s="1"/>
  <c r="AS824" i="1"/>
  <c r="AT824" i="1" s="1"/>
  <c r="AV824" i="1" s="1"/>
  <c r="AM824" i="1"/>
  <c r="AN824" i="1" s="1"/>
  <c r="AP824" i="1" s="1"/>
  <c r="AG824" i="1"/>
  <c r="AH824" i="1" s="1"/>
  <c r="AJ824" i="1" s="1"/>
  <c r="AA824" i="1"/>
  <c r="AB824" i="1" s="1"/>
  <c r="AD824" i="1" s="1"/>
  <c r="U824" i="1"/>
  <c r="V824" i="1" s="1"/>
  <c r="X824" i="1" s="1"/>
  <c r="O824" i="1"/>
  <c r="P824" i="1" s="1"/>
  <c r="R824" i="1" s="1"/>
  <c r="I824" i="1"/>
  <c r="J824" i="1" s="1"/>
  <c r="L824" i="1" s="1"/>
  <c r="C824" i="1"/>
  <c r="D824" i="1" s="1"/>
  <c r="F824" i="1" s="1"/>
  <c r="BQ823" i="1"/>
  <c r="BR823" i="1" s="1"/>
  <c r="BT823" i="1" s="1"/>
  <c r="BK823" i="1"/>
  <c r="BL823" i="1" s="1"/>
  <c r="BN823" i="1" s="1"/>
  <c r="BE823" i="1"/>
  <c r="BF823" i="1" s="1"/>
  <c r="BH823" i="1" s="1"/>
  <c r="AY823" i="1"/>
  <c r="AS823" i="1"/>
  <c r="AT823" i="1" s="1"/>
  <c r="AV823" i="1" s="1"/>
  <c r="AM823" i="1"/>
  <c r="AN823" i="1" s="1"/>
  <c r="AP823" i="1" s="1"/>
  <c r="AH823" i="1"/>
  <c r="AJ823" i="1" s="1"/>
  <c r="AG823" i="1"/>
  <c r="AA823" i="1"/>
  <c r="AB823" i="1" s="1"/>
  <c r="AD823" i="1" s="1"/>
  <c r="U823" i="1"/>
  <c r="V823" i="1" s="1"/>
  <c r="X823" i="1" s="1"/>
  <c r="O823" i="1"/>
  <c r="P823" i="1" s="1"/>
  <c r="R823" i="1" s="1"/>
  <c r="I823" i="1"/>
  <c r="J823" i="1" s="1"/>
  <c r="L823" i="1" s="1"/>
  <c r="C823" i="1"/>
  <c r="D823" i="1" s="1"/>
  <c r="F823" i="1" s="1"/>
  <c r="BQ822" i="1"/>
  <c r="BK822" i="1"/>
  <c r="BL822" i="1" s="1"/>
  <c r="BN822" i="1" s="1"/>
  <c r="BE822" i="1"/>
  <c r="BF822" i="1" s="1"/>
  <c r="BH822" i="1" s="1"/>
  <c r="AY822" i="1"/>
  <c r="AZ822" i="1" s="1"/>
  <c r="BB822" i="1" s="1"/>
  <c r="AS822" i="1"/>
  <c r="AT822" i="1" s="1"/>
  <c r="AV822" i="1" s="1"/>
  <c r="AM822" i="1"/>
  <c r="AN822" i="1" s="1"/>
  <c r="AP822" i="1" s="1"/>
  <c r="AH822" i="1"/>
  <c r="AJ822" i="1" s="1"/>
  <c r="AG822" i="1"/>
  <c r="AA822" i="1"/>
  <c r="AB822" i="1" s="1"/>
  <c r="AD822" i="1" s="1"/>
  <c r="U822" i="1"/>
  <c r="V822" i="1" s="1"/>
  <c r="X822" i="1" s="1"/>
  <c r="O822" i="1"/>
  <c r="P822" i="1" s="1"/>
  <c r="R822" i="1" s="1"/>
  <c r="I822" i="1"/>
  <c r="C822" i="1"/>
  <c r="D822" i="1" s="1"/>
  <c r="F822" i="1" s="1"/>
  <c r="BQ821" i="1"/>
  <c r="BR821" i="1" s="1"/>
  <c r="BK821" i="1"/>
  <c r="BE821" i="1"/>
  <c r="BF821" i="1" s="1"/>
  <c r="AY821" i="1"/>
  <c r="AZ821" i="1" s="1"/>
  <c r="BB821" i="1" s="1"/>
  <c r="AS821" i="1"/>
  <c r="AM821" i="1"/>
  <c r="AN821" i="1" s="1"/>
  <c r="AP821" i="1" s="1"/>
  <c r="AG821" i="1"/>
  <c r="AH821" i="1" s="1"/>
  <c r="AA821" i="1"/>
  <c r="U821" i="1"/>
  <c r="V821" i="1" s="1"/>
  <c r="O821" i="1"/>
  <c r="I821" i="1"/>
  <c r="J821" i="1" s="1"/>
  <c r="C821" i="1"/>
  <c r="D821" i="1" s="1"/>
  <c r="BT800" i="1"/>
  <c r="BT799" i="1"/>
  <c r="BT797" i="1"/>
  <c r="BQ804" i="1"/>
  <c r="BR804" i="1" s="1"/>
  <c r="BT804" i="1" s="1"/>
  <c r="BQ803" i="1"/>
  <c r="BR803" i="1" s="1"/>
  <c r="BT803" i="1" s="1"/>
  <c r="BQ802" i="1"/>
  <c r="BR802" i="1" s="1"/>
  <c r="BT802" i="1" s="1"/>
  <c r="BQ801" i="1"/>
  <c r="BR801" i="1" s="1"/>
  <c r="BT801" i="1" s="1"/>
  <c r="BQ800" i="1"/>
  <c r="BR800" i="1" s="1"/>
  <c r="BQ799" i="1"/>
  <c r="BR799" i="1" s="1"/>
  <c r="BQ798" i="1"/>
  <c r="BR798" i="1" s="1"/>
  <c r="BT798" i="1" s="1"/>
  <c r="BQ797" i="1"/>
  <c r="BR797" i="1" s="1"/>
  <c r="BT794" i="1"/>
  <c r="BT795" i="1"/>
  <c r="BT796" i="1"/>
  <c r="BQ783" i="1"/>
  <c r="BR783" i="1" s="1"/>
  <c r="BT783" i="1" s="1"/>
  <c r="BQ784" i="1"/>
  <c r="BR784" i="1" s="1"/>
  <c r="BT784" i="1" s="1"/>
  <c r="BQ785" i="1"/>
  <c r="BR785" i="1" s="1"/>
  <c r="BT785" i="1" s="1"/>
  <c r="BQ786" i="1"/>
  <c r="BR786" i="1"/>
  <c r="BT786" i="1" s="1"/>
  <c r="BQ787" i="1"/>
  <c r="BR787" i="1"/>
  <c r="BT787" i="1" s="1"/>
  <c r="BQ788" i="1"/>
  <c r="BR788" i="1" s="1"/>
  <c r="BT788" i="1" s="1"/>
  <c r="BQ789" i="1"/>
  <c r="BR789" i="1" s="1"/>
  <c r="BT789" i="1" s="1"/>
  <c r="BQ790" i="1"/>
  <c r="BR790" i="1"/>
  <c r="BT790" i="1" s="1"/>
  <c r="BQ791" i="1"/>
  <c r="BR791" i="1"/>
  <c r="BT791" i="1" s="1"/>
  <c r="BQ792" i="1"/>
  <c r="BR792" i="1"/>
  <c r="BT792" i="1" s="1"/>
  <c r="BQ793" i="1"/>
  <c r="BR793" i="1"/>
  <c r="BT793" i="1" s="1"/>
  <c r="BQ794" i="1"/>
  <c r="BR794" i="1"/>
  <c r="BQ795" i="1"/>
  <c r="BR795" i="1" s="1"/>
  <c r="BQ796" i="1"/>
  <c r="BR796" i="1"/>
  <c r="G17" i="2"/>
  <c r="G15" i="2"/>
  <c r="G14" i="2"/>
  <c r="G11" i="2"/>
  <c r="G10" i="2"/>
  <c r="G8" i="2"/>
  <c r="G7" i="2"/>
  <c r="G6" i="2"/>
  <c r="G5" i="2"/>
  <c r="G4" i="2"/>
  <c r="G3" i="2"/>
  <c r="BK808" i="1"/>
  <c r="BL808" i="1" s="1"/>
  <c r="BN808" i="1" s="1"/>
  <c r="BK807" i="1"/>
  <c r="BL807" i="1" s="1"/>
  <c r="BN807" i="1" s="1"/>
  <c r="BK806" i="1"/>
  <c r="BL806" i="1" s="1"/>
  <c r="BN806" i="1" s="1"/>
  <c r="BK805" i="1"/>
  <c r="BL805" i="1" s="1"/>
  <c r="BN805" i="1" s="1"/>
  <c r="BK796" i="1"/>
  <c r="BL796" i="1"/>
  <c r="BN796" i="1" s="1"/>
  <c r="BK797" i="1"/>
  <c r="BL797" i="1"/>
  <c r="BN797" i="1" s="1"/>
  <c r="BK798" i="1"/>
  <c r="BL798" i="1" s="1"/>
  <c r="BN798" i="1" s="1"/>
  <c r="BK799" i="1"/>
  <c r="BL799" i="1" s="1"/>
  <c r="BN799" i="1" s="1"/>
  <c r="BK800" i="1"/>
  <c r="BL800" i="1"/>
  <c r="BN800" i="1" s="1"/>
  <c r="BK801" i="1"/>
  <c r="BL801" i="1"/>
  <c r="BN801" i="1" s="1"/>
  <c r="BK802" i="1"/>
  <c r="BL802" i="1"/>
  <c r="BN802" i="1" s="1"/>
  <c r="BK803" i="1"/>
  <c r="BL803" i="1" s="1"/>
  <c r="BN803" i="1" s="1"/>
  <c r="BK804" i="1"/>
  <c r="BL804" i="1" s="1"/>
  <c r="BN804" i="1" s="1"/>
  <c r="BK791" i="1"/>
  <c r="BL791" i="1"/>
  <c r="BN791" i="1" s="1"/>
  <c r="BK792" i="1"/>
  <c r="BL792" i="1" s="1"/>
  <c r="BN792" i="1" s="1"/>
  <c r="BK793" i="1"/>
  <c r="BL793" i="1" s="1"/>
  <c r="BN793" i="1" s="1"/>
  <c r="BK794" i="1"/>
  <c r="BL794" i="1" s="1"/>
  <c r="BN794" i="1" s="1"/>
  <c r="BK795" i="1"/>
  <c r="BL795" i="1" s="1"/>
  <c r="BN795" i="1" s="1"/>
  <c r="BH808" i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M810" i="1"/>
  <c r="BJ810" i="1"/>
  <c r="BG810" i="1"/>
  <c r="BD810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G13" i="2" s="1"/>
  <c r="E14" i="2"/>
  <c r="F14" i="2" s="1"/>
  <c r="E15" i="2"/>
  <c r="F15" i="2" s="1"/>
  <c r="E16" i="2"/>
  <c r="F16" i="2" s="1"/>
  <c r="E17" i="2"/>
  <c r="F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B810" i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AS805" i="1"/>
  <c r="AT805" i="1" s="1"/>
  <c r="AV805" i="1" s="1"/>
  <c r="AM805" i="1"/>
  <c r="AN805" i="1" s="1"/>
  <c r="AP805" i="1" s="1"/>
  <c r="AG805" i="1"/>
  <c r="AH805" i="1" s="1"/>
  <c r="AJ805" i="1" s="1"/>
  <c r="AS804" i="1"/>
  <c r="AT804" i="1" s="1"/>
  <c r="AM804" i="1"/>
  <c r="AN804" i="1" s="1"/>
  <c r="AP804" i="1" s="1"/>
  <c r="AG804" i="1"/>
  <c r="AH804" i="1" s="1"/>
  <c r="AJ804" i="1" s="1"/>
  <c r="AS803" i="1"/>
  <c r="AT803" i="1" s="1"/>
  <c r="AM803" i="1"/>
  <c r="AN803" i="1" s="1"/>
  <c r="AG803" i="1"/>
  <c r="AH803" i="1" s="1"/>
  <c r="AJ803" i="1" s="1"/>
  <c r="AS802" i="1"/>
  <c r="AT802" i="1" s="1"/>
  <c r="AM802" i="1"/>
  <c r="AN802" i="1" s="1"/>
  <c r="AP802" i="1" s="1"/>
  <c r="AG802" i="1"/>
  <c r="AH802" i="1" s="1"/>
  <c r="AJ802" i="1" s="1"/>
  <c r="AS801" i="1"/>
  <c r="AT801" i="1" s="1"/>
  <c r="AM801" i="1"/>
  <c r="AN801" i="1" s="1"/>
  <c r="AP801" i="1" s="1"/>
  <c r="AG801" i="1"/>
  <c r="AH801" i="1" s="1"/>
  <c r="AJ801" i="1" s="1"/>
  <c r="AS800" i="1"/>
  <c r="AT800" i="1" s="1"/>
  <c r="AV800" i="1" s="1"/>
  <c r="AM800" i="1"/>
  <c r="AN800" i="1" s="1"/>
  <c r="AP800" i="1" s="1"/>
  <c r="AG800" i="1"/>
  <c r="AH800" i="1" s="1"/>
  <c r="AJ800" i="1" s="1"/>
  <c r="AS799" i="1"/>
  <c r="AT799" i="1" s="1"/>
  <c r="AV799" i="1" s="1"/>
  <c r="AM799" i="1"/>
  <c r="AN799" i="1" s="1"/>
  <c r="AP799" i="1" s="1"/>
  <c r="AG799" i="1"/>
  <c r="AH799" i="1" s="1"/>
  <c r="AJ799" i="1" s="1"/>
  <c r="AS798" i="1"/>
  <c r="AT798" i="1" s="1"/>
  <c r="AM798" i="1"/>
  <c r="AN798" i="1" s="1"/>
  <c r="AP798" i="1" s="1"/>
  <c r="AG798" i="1"/>
  <c r="AH798" i="1" s="1"/>
  <c r="AJ798" i="1" s="1"/>
  <c r="AS797" i="1"/>
  <c r="AT797" i="1" s="1"/>
  <c r="AV797" i="1" s="1"/>
  <c r="AM797" i="1"/>
  <c r="AN797" i="1" s="1"/>
  <c r="AP797" i="1" s="1"/>
  <c r="AG797" i="1"/>
  <c r="AH797" i="1" s="1"/>
  <c r="AJ797" i="1" s="1"/>
  <c r="AS796" i="1"/>
  <c r="AT796" i="1" s="1"/>
  <c r="AV796" i="1" s="1"/>
  <c r="AM796" i="1"/>
  <c r="AN796" i="1" s="1"/>
  <c r="AP796" i="1" s="1"/>
  <c r="AG796" i="1"/>
  <c r="AH796" i="1" s="1"/>
  <c r="AJ796" i="1" s="1"/>
  <c r="AS795" i="1"/>
  <c r="AT795" i="1" s="1"/>
  <c r="AV795" i="1" s="1"/>
  <c r="AM795" i="1"/>
  <c r="AN795" i="1" s="1"/>
  <c r="AP795" i="1" s="1"/>
  <c r="AG795" i="1"/>
  <c r="AH795" i="1" s="1"/>
  <c r="AJ795" i="1" s="1"/>
  <c r="AS794" i="1"/>
  <c r="AT794" i="1" s="1"/>
  <c r="AV794" i="1" s="1"/>
  <c r="AM794" i="1"/>
  <c r="AN794" i="1" s="1"/>
  <c r="AG794" i="1"/>
  <c r="AH794" i="1" s="1"/>
  <c r="AJ794" i="1" s="1"/>
  <c r="AS793" i="1"/>
  <c r="AT793" i="1" s="1"/>
  <c r="AV793" i="1" s="1"/>
  <c r="AM793" i="1"/>
  <c r="AN793" i="1" s="1"/>
  <c r="AP793" i="1" s="1"/>
  <c r="AG793" i="1"/>
  <c r="AH793" i="1" s="1"/>
  <c r="AJ793" i="1" s="1"/>
  <c r="AS792" i="1"/>
  <c r="AT792" i="1" s="1"/>
  <c r="AM792" i="1"/>
  <c r="AN792" i="1" s="1"/>
  <c r="AG792" i="1"/>
  <c r="AH792" i="1" s="1"/>
  <c r="AJ792" i="1" s="1"/>
  <c r="AS791" i="1"/>
  <c r="AT791" i="1" s="1"/>
  <c r="AM791" i="1"/>
  <c r="AN791" i="1" s="1"/>
  <c r="AP791" i="1" s="1"/>
  <c r="AG791" i="1"/>
  <c r="AH791" i="1" s="1"/>
  <c r="AJ791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AI853" i="1" l="1"/>
  <c r="Q853" i="1"/>
  <c r="I852" i="1"/>
  <c r="BS853" i="1"/>
  <c r="BE852" i="1"/>
  <c r="BD853" i="1"/>
  <c r="BA853" i="1"/>
  <c r="W853" i="1"/>
  <c r="Z853" i="1"/>
  <c r="U852" i="1"/>
  <c r="T853" i="1"/>
  <c r="J822" i="1"/>
  <c r="L822" i="1" s="1"/>
  <c r="K853" i="1"/>
  <c r="E853" i="1"/>
  <c r="AP852" i="1"/>
  <c r="V825" i="1"/>
  <c r="X825" i="1" s="1"/>
  <c r="BQ852" i="1"/>
  <c r="BR822" i="1"/>
  <c r="BT822" i="1" s="1"/>
  <c r="AM852" i="1"/>
  <c r="AN852" i="1"/>
  <c r="BH821" i="1"/>
  <c r="AZ823" i="1"/>
  <c r="AY852" i="1"/>
  <c r="BE853" i="1" s="1"/>
  <c r="X821" i="1"/>
  <c r="BT821" i="1"/>
  <c r="AB821" i="1"/>
  <c r="AA852" i="1"/>
  <c r="AG852" i="1"/>
  <c r="AG853" i="1" s="1"/>
  <c r="AH848" i="1"/>
  <c r="AJ848" i="1" s="1"/>
  <c r="M854" i="1"/>
  <c r="C852" i="1"/>
  <c r="AS852" i="1"/>
  <c r="O852" i="1"/>
  <c r="AT821" i="1"/>
  <c r="P821" i="1"/>
  <c r="BF848" i="1"/>
  <c r="BH848" i="1" s="1"/>
  <c r="AO853" i="1"/>
  <c r="D852" i="1"/>
  <c r="F821" i="1"/>
  <c r="F852" i="1" s="1"/>
  <c r="AH852" i="1"/>
  <c r="BG853" i="1"/>
  <c r="AJ821" i="1"/>
  <c r="BK852" i="1"/>
  <c r="BL821" i="1"/>
  <c r="H853" i="1"/>
  <c r="AR853" i="1"/>
  <c r="AF853" i="1"/>
  <c r="L821" i="1"/>
  <c r="L852" i="1" s="1"/>
  <c r="N853" i="1"/>
  <c r="AU853" i="1"/>
  <c r="BJ853" i="1"/>
  <c r="BM853" i="1"/>
  <c r="BQ810" i="1"/>
  <c r="BP811" i="1"/>
  <c r="BM811" i="1"/>
  <c r="BK810" i="1"/>
  <c r="BH810" i="1"/>
  <c r="BF810" i="1"/>
  <c r="M812" i="1"/>
  <c r="C18" i="2" s="1"/>
  <c r="BE810" i="1"/>
  <c r="G19" i="2"/>
  <c r="AU811" i="1"/>
  <c r="AO811" i="1"/>
  <c r="AL811" i="1"/>
  <c r="AF811" i="1"/>
  <c r="N811" i="1"/>
  <c r="T811" i="1"/>
  <c r="W811" i="1"/>
  <c r="I810" i="1"/>
  <c r="D810" i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C810" i="1"/>
  <c r="AT779" i="1"/>
  <c r="O810" i="1"/>
  <c r="AZ779" i="1"/>
  <c r="AY810" i="1"/>
  <c r="U810" i="1"/>
  <c r="X810" i="1"/>
  <c r="AR811" i="1"/>
  <c r="AA810" i="1"/>
  <c r="AB779" i="1"/>
  <c r="AG810" i="1"/>
  <c r="BR779" i="1"/>
  <c r="BR810" i="1" s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AA853" i="1" l="1"/>
  <c r="O853" i="1"/>
  <c r="J852" i="1"/>
  <c r="J853" i="1" s="1"/>
  <c r="BQ853" i="1"/>
  <c r="BH852" i="1"/>
  <c r="BF852" i="1"/>
  <c r="BK853" i="1"/>
  <c r="AJ852" i="1"/>
  <c r="AM853" i="1"/>
  <c r="C853" i="1"/>
  <c r="D853" i="1"/>
  <c r="BB823" i="1"/>
  <c r="BB852" i="1" s="1"/>
  <c r="AZ852" i="1"/>
  <c r="BF853" i="1" s="1"/>
  <c r="BL852" i="1"/>
  <c r="BL853" i="1" s="1"/>
  <c r="BN821" i="1"/>
  <c r="BN852" i="1" s="1"/>
  <c r="BN853" i="1" s="1"/>
  <c r="AT852" i="1"/>
  <c r="AT853" i="1" s="1"/>
  <c r="AV821" i="1"/>
  <c r="AV852" i="1" s="1"/>
  <c r="AV853" i="1" s="1"/>
  <c r="X852" i="1"/>
  <c r="AP853" i="1"/>
  <c r="Y854" i="1"/>
  <c r="L853" i="1"/>
  <c r="BT852" i="1"/>
  <c r="BR852" i="1"/>
  <c r="V852" i="1"/>
  <c r="U853" i="1"/>
  <c r="BH853" i="1"/>
  <c r="AN853" i="1"/>
  <c r="AD821" i="1"/>
  <c r="AD852" i="1" s="1"/>
  <c r="AB852" i="1"/>
  <c r="P852" i="1"/>
  <c r="R821" i="1"/>
  <c r="R852" i="1" s="1"/>
  <c r="R853" i="1" s="1"/>
  <c r="I853" i="1"/>
  <c r="AS853" i="1"/>
  <c r="AY853" i="1"/>
  <c r="BQ811" i="1"/>
  <c r="Y812" i="1"/>
  <c r="D18" i="2" s="1"/>
  <c r="AY811" i="1"/>
  <c r="U811" i="1"/>
  <c r="O811" i="1"/>
  <c r="J811" i="1"/>
  <c r="AG811" i="1"/>
  <c r="BT779" i="1"/>
  <c r="BT810" i="1" s="1"/>
  <c r="F853" i="1" s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AB853" i="1" l="1"/>
  <c r="P853" i="1"/>
  <c r="AD853" i="1"/>
  <c r="X853" i="1"/>
  <c r="V853" i="1"/>
  <c r="BR853" i="1"/>
  <c r="AJ853" i="1"/>
  <c r="BT853" i="1"/>
  <c r="AI854" i="1"/>
  <c r="AH853" i="1"/>
  <c r="AZ853" i="1"/>
  <c r="BB853" i="1"/>
  <c r="BN810" i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<sst xmlns="http://schemas.openxmlformats.org/spreadsheetml/2006/main" count="1861" uniqueCount="38">
  <si>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</si>
  <si>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</si>
  <si>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</si>
  <si>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</si>
  <si>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</si>
  <si>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</si>
  <si>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</si>
  <si>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</si>
  <si>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</si>
  <si>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</si>
  <si>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</si>
  <si>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</si>
  <si>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</si>
  <si>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</si>
  <si>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</si>
  <si>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</si>
  <si>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</si>
  <si>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</si>
  <si>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</si>
  <si>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</si>
  <si>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</si>
  <si>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</si>
  <si>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</si>
  <si>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</si>
  <si>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</si>
  <si>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</si>
  <si>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</si>
  <si>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</si>
  <si>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</si>
  <si>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</si>
  <si>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</si>
  <si>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</si>
  <si>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</si>
  <si>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</si>
  <si>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</si>
  <si>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</si>
  <si>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</t>
  </si>
  <si>
    <t>PRECIO ESTIMADO POR BOLSA (COMUN TIPO A) DE 50 KG IVA INCLUIDO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</si>
</sst>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6" fillId="2" borderId="16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0" fontId="4" fillId="0" borderId="17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448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23</xdr:col>
      <xdr:colOff>366599</xdr:colOff>
      <xdr:row>827</xdr:row>
      <xdr:rowOff>3333</xdr:rowOff>
    </xdr:from>
    <xdr:to>
      <xdr:col>30</xdr:col>
      <xdr:colOff>6546</xdr:colOff>
      <xdr:row>828</xdr:row>
      <xdr:rowOff>13096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3762868-1C6D-49C0-8683-1C924178F94E}"/>
            </a:ext>
          </a:extLst>
        </xdr:cNvPr>
        <xdr:cNvSpPr/>
      </xdr:nvSpPr>
      <xdr:spPr>
        <a:xfrm>
          <a:off x="10513506" y="148717714"/>
          <a:ext cx="2664380" cy="199609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814</xdr:row>
      <xdr:rowOff>174812</xdr:rowOff>
    </xdr:from>
    <xdr:ext cx="819150" cy="600075"/>
    <xdr:pic>
      <xdr:nvPicPr>
        <xdr:cNvPr id="24" name="image13.png">
          <a:extLst>
            <a:ext uri="{FF2B5EF4-FFF2-40B4-BE49-F238E27FC236}">
              <a16:creationId xmlns:a16="http://schemas.microsoft.com/office/drawing/2014/main" id="{44945882-62D4-4AE7-83AC-EFC9AA29F5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44357165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54"/>
  <sheetViews>
    <sheetView tabSelected="1" topLeftCell="K828" zoomScale="97" zoomScaleNormal="85" workbookViewId="0">
      <selection activeCell="AD843" sqref="AD843"/>
    </sheetView>
  </sheetViews>
  <sheetFormatPr baseColWidth="10" defaultColWidth="14.453125" defaultRowHeight="15" customHeight="1" x14ac:dyDescent="0.35"/>
  <cols>
    <col min="1" max="1" width="11.26953125" style="37" customWidth="1"/>
    <col min="2" max="2" width="8.81640625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3" width="4.7265625" style="37" customWidth="1"/>
    <col min="24" max="24" width="5.4531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9" t="e">
        <f>AVERAGE(F6:F36,L6:L36,R6:R36,X6:X36,AD6:AD36,AJ6:AJ36,AP6:AP36,AV6:AV36,BB6:BB36,BH6:BH36,BN6:BN36,BT6:BT36)</f>
        <v>#DIV/0!</v>
      </c>
      <c r="AJ39" s="81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6" t="s">
        <v>13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8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9" t="e">
        <f>AVERAGE(F52:F82,L52:L82,R52:R82,X52:X82,AD52:AD82,AJ52:AJ82,AP52:AP82,AV52:AV82,BB52:BB82,BH52:BH82,BN52:BN82,BT52:BT82)</f>
        <v>#DIV/0!</v>
      </c>
      <c r="AJ85" s="81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6" t="s">
        <v>14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8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9" t="e">
        <f>AVERAGE(F96:F126,L96:L126,R96:R126,X96:X126,AD96:AD126,AJ96:AJ126,AP96:AP126,AV96:AV126,BB96:BB126,BH96:BH126,BN96:BN126,BT96:BT126)</f>
        <v>#DIV/0!</v>
      </c>
      <c r="AJ129" s="81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6" t="s">
        <v>15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9">
        <f>(F168+L168+R168+X168+AD168+AJ168+AP168+AV168+BB168+BH168+BN168+BT168)/12</f>
        <v>0.59375351547844524</v>
      </c>
      <c r="AJ170" s="81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6" t="s">
        <v>16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8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9">
        <f>(F210+L210+R210+X210+AD210+AJ210+AP210+AV210+BB210+BH210+BN210+BT210)/12</f>
        <v>0.75802830496632556</v>
      </c>
      <c r="AJ212" s="81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6" t="s">
        <v>17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8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9">
        <f>(F254+L254+R254+X254+AD254+AJ254+AP254+AV254+BB254+BH254+BN254+BT254)/12</f>
        <v>0.59501889392771268</v>
      </c>
      <c r="AJ256" s="81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6" t="s">
        <v>18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8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9">
        <f>(F295+L295+R295+X295+AD295+AJ295+AP295+AV295+BB295+BH295+BN295+BT295)/12</f>
        <v>0.43733649433952082</v>
      </c>
      <c r="AJ297" s="81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6" t="s">
        <v>19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8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9">
        <f>(F335+L335+R335+X335+AD335+AJ335+AP335+AV335+BB335+BH335+BN335+BT335)/12</f>
        <v>0.46669594824683952</v>
      </c>
      <c r="AJ337" s="81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6" t="s">
        <v>20</v>
      </c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8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9">
        <f>(F377+L377+R377+X377+AD377+AJ377+AP377+AV377+BB377+BH377+BN377+BT377)/12</f>
        <v>0.37846785768112817</v>
      </c>
      <c r="AJ379" s="81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6" t="s">
        <v>21</v>
      </c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8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9">
        <f>(F420+L420+R420+X420+AD420+AJ420+AP420+AV420+BB420+BH420+BN420+BT420)/12</f>
        <v>0.31353099018268771</v>
      </c>
      <c r="AJ422" s="81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6" t="s">
        <v>22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8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9">
        <f>(F463+L463+R463+X463+AD463+AJ463+AP463+AV463+BB463+BH463+BN463+BT463)/12</f>
        <v>0.46634256690921738</v>
      </c>
      <c r="AJ465" s="81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6" t="s">
        <v>23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8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9">
        <f>(F504+L504+R504+X504+AD504+AJ504+AP504+AV504+BB504+BH504+BN504+BT504)/12</f>
        <v>0.34598574423502343</v>
      </c>
      <c r="AJ506" s="81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6" t="s">
        <v>24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8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9">
        <f>(F545+L545+R545+X545+AD545+AJ545+AP545+AV545+BB545+BH545+BN545+BT545)/12</f>
        <v>0.29510313814919337</v>
      </c>
      <c r="AJ547" s="80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6" t="s">
        <v>25</v>
      </c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8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9">
        <f>(F587+L587+R587+X587+AD587+AJ587+AP587+AV587+BB587+BH587+BN587+BT587)/12</f>
        <v>0.40564901408730608</v>
      </c>
      <c r="AJ589" s="80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6" t="s">
        <v>26</v>
      </c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8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9">
        <f>(F631+L631+R631+X631+AD631+AJ631+AP631+AV631+BB631+BH631+BN631+BT631)/12</f>
        <v>0.33823432777170059</v>
      </c>
      <c r="AJ633" s="80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6" t="s">
        <v>27</v>
      </c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8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9">
        <f>(F674+L674+R674+X674+AD674+AJ674+AP674+AV674+BB674+BH674+BN674+BT674)/12</f>
        <v>0.57044916016744107</v>
      </c>
      <c r="AJ676" s="80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6" t="s">
        <v>28</v>
      </c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8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9">
        <f>(F721+L721+R721+X721+AD721+AJ721+AP721+AV721+BB721+BH721+BN721+BT721)/12</f>
        <v>1.085157797735071</v>
      </c>
      <c r="AJ723" s="80"/>
    </row>
    <row r="733" spans="1:100" ht="15" customHeight="1" x14ac:dyDescent="0.35">
      <c r="A733" s="76" t="s">
        <v>29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8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9">
        <f>(F768+L768+R768+X768+AD768+AJ768+AP768+AV768+BB768+BH768+BN768+BT768)/12</f>
        <v>0.41074413551619626</v>
      </c>
      <c r="AJ770" s="80"/>
    </row>
    <row r="775" spans="1:72" ht="15" customHeight="1" x14ac:dyDescent="0.35">
      <c r="A775" s="76" t="s">
        <v>30</v>
      </c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8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790" si="1441">BJ779/50</f>
        <v>493.1</v>
      </c>
      <c r="BL779" s="47">
        <f t="shared" ref="BL779:BL790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>
        <v>29985</v>
      </c>
      <c r="BQ779" s="47">
        <f t="shared" ref="BQ779:BQ782" si="1444">BP779/50</f>
        <v>599.70000000000005</v>
      </c>
      <c r="BR779" s="47">
        <f t="shared" ref="BR779:BR782" si="1445">BQ779/1.21</f>
        <v>495.61983471074387</v>
      </c>
      <c r="BS779" s="48">
        <v>1475</v>
      </c>
      <c r="BT779" s="49">
        <f t="shared" ref="BT779:BT809" si="1446">BR779/BS779</f>
        <v>0.33601344726152127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>
        <v>30335</v>
      </c>
      <c r="BQ780" s="47">
        <f t="shared" si="1444"/>
        <v>606.70000000000005</v>
      </c>
      <c r="BR780" s="47">
        <f t="shared" si="1445"/>
        <v>501.40495867768601</v>
      </c>
      <c r="BS780" s="48">
        <v>1480</v>
      </c>
      <c r="BT780" s="49">
        <f t="shared" si="1446"/>
        <v>0.33878713424167972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>
        <v>30685</v>
      </c>
      <c r="BQ781" s="47">
        <f t="shared" si="1444"/>
        <v>613.70000000000005</v>
      </c>
      <c r="BR781" s="47">
        <f t="shared" si="1445"/>
        <v>507.19008264462815</v>
      </c>
      <c r="BS781" s="48">
        <v>1480</v>
      </c>
      <c r="BT781" s="49">
        <f t="shared" si="1446"/>
        <v>0.3426960017869109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>
        <v>30715</v>
      </c>
      <c r="BQ782" s="47">
        <f t="shared" si="1444"/>
        <v>614.29999999999995</v>
      </c>
      <c r="BR782" s="47">
        <f t="shared" si="1445"/>
        <v>507.68595041322311</v>
      </c>
      <c r="BS782" s="48">
        <v>1480</v>
      </c>
      <c r="BT782" s="49">
        <f t="shared" si="1446"/>
        <v>0.3430310475765021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>
        <v>30717</v>
      </c>
      <c r="BQ783" s="47">
        <f t="shared" ref="BQ783:BQ796" si="1450">BP783/50</f>
        <v>614.34</v>
      </c>
      <c r="BR783" s="47">
        <f t="shared" ref="BR783:BR796" si="1451">BQ783/1.21</f>
        <v>507.71900826446284</v>
      </c>
      <c r="BS783" s="48">
        <v>1460</v>
      </c>
      <c r="BT783" s="49">
        <f t="shared" si="1446"/>
        <v>0.34775274538661838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>
        <v>30719</v>
      </c>
      <c r="BQ784" s="47">
        <f t="shared" si="1450"/>
        <v>614.38</v>
      </c>
      <c r="BR784" s="47">
        <f t="shared" si="1451"/>
        <v>507.75206611570252</v>
      </c>
      <c r="BS784" s="48">
        <v>1460</v>
      </c>
      <c r="BT784" s="49">
        <f t="shared" si="1446"/>
        <v>0.34777538775048117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2">N785/50</f>
        <v>474.1</v>
      </c>
      <c r="P785" s="47">
        <f t="shared" ref="P785:P791" si="1453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>
        <v>30721</v>
      </c>
      <c r="BQ785" s="47">
        <f t="shared" si="1450"/>
        <v>614.41999999999996</v>
      </c>
      <c r="BR785" s="47">
        <f t="shared" si="1451"/>
        <v>507.78512396694214</v>
      </c>
      <c r="BS785" s="48">
        <v>1460</v>
      </c>
      <c r="BT785" s="49">
        <f t="shared" si="1446"/>
        <v>0.3477980301143439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4">H786/50</f>
        <v>470.8</v>
      </c>
      <c r="J786" s="47">
        <f t="shared" ref="J786:J791" si="1455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2"/>
        <v>474.2</v>
      </c>
      <c r="P786" s="47">
        <f t="shared" si="1453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>
        <v>30723</v>
      </c>
      <c r="BQ786" s="47">
        <f t="shared" si="1450"/>
        <v>614.46</v>
      </c>
      <c r="BR786" s="47">
        <f t="shared" si="1451"/>
        <v>507.81818181818187</v>
      </c>
      <c r="BS786" s="48">
        <v>1460</v>
      </c>
      <c r="BT786" s="49">
        <f t="shared" si="1446"/>
        <v>0.34782067247820675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6">B787/50</f>
        <v>464.56</v>
      </c>
      <c r="D787" s="47">
        <f t="shared" ref="D787:D800" si="1457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4"/>
        <v>472.3</v>
      </c>
      <c r="J787" s="47">
        <f t="shared" si="1455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2"/>
        <v>474.3</v>
      </c>
      <c r="P787" s="47">
        <f t="shared" si="1453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8">Z787/50</f>
        <v>508.8</v>
      </c>
      <c r="AB787" s="47">
        <f t="shared" ref="AB787:AB792" si="1459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60">BD787/50</f>
        <v>475.2</v>
      </c>
      <c r="BF787" s="47">
        <f t="shared" ref="BF787:BF799" si="1461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>
        <v>30725</v>
      </c>
      <c r="BQ787" s="47">
        <f t="shared" si="1450"/>
        <v>614.5</v>
      </c>
      <c r="BR787" s="47">
        <f t="shared" si="1451"/>
        <v>507.85123966942149</v>
      </c>
      <c r="BS787" s="48">
        <v>1465</v>
      </c>
      <c r="BT787" s="49">
        <f t="shared" si="1446"/>
        <v>0.34665613629312048</v>
      </c>
    </row>
    <row r="788" spans="1:72" ht="15" customHeight="1" x14ac:dyDescent="0.35">
      <c r="A788" s="45">
        <v>45667</v>
      </c>
      <c r="B788" s="46">
        <v>23241</v>
      </c>
      <c r="C788" s="47">
        <f t="shared" si="1456"/>
        <v>464.82</v>
      </c>
      <c r="D788" s="47">
        <f t="shared" si="1457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4"/>
        <v>473.8</v>
      </c>
      <c r="J788" s="47">
        <f t="shared" si="1455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2"/>
        <v>474.4</v>
      </c>
      <c r="P788" s="47">
        <f t="shared" si="1453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8"/>
        <v>511.8</v>
      </c>
      <c r="AB788" s="47">
        <f t="shared" si="1459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60"/>
        <v>475.3</v>
      </c>
      <c r="BF788" s="47">
        <f t="shared" si="1461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>
        <v>30727</v>
      </c>
      <c r="BQ788" s="47">
        <f t="shared" si="1450"/>
        <v>614.54</v>
      </c>
      <c r="BR788" s="47">
        <f t="shared" si="1451"/>
        <v>507.88429752066116</v>
      </c>
      <c r="BS788" s="48">
        <v>1460</v>
      </c>
      <c r="BT788" s="49">
        <f t="shared" si="1446"/>
        <v>0.34786595720593233</v>
      </c>
    </row>
    <row r="789" spans="1:72" ht="15" customHeight="1" x14ac:dyDescent="0.35">
      <c r="A789" s="45">
        <v>45668</v>
      </c>
      <c r="B789" s="46">
        <v>23254</v>
      </c>
      <c r="C789" s="47">
        <f t="shared" si="1456"/>
        <v>465.08</v>
      </c>
      <c r="D789" s="47">
        <f t="shared" si="1457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4"/>
        <v>475.3</v>
      </c>
      <c r="J789" s="47">
        <f t="shared" si="1455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2"/>
        <v>474.5</v>
      </c>
      <c r="P789" s="47">
        <f t="shared" si="1453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2">T789/50</f>
        <v>476.4</v>
      </c>
      <c r="V789" s="47">
        <f t="shared" ref="V789:V795" si="1463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8"/>
        <v>514.79999999999995</v>
      </c>
      <c r="AB789" s="47">
        <f t="shared" si="1459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4">AX789/50</f>
        <v>460.98</v>
      </c>
      <c r="AZ789" s="47">
        <f t="shared" ref="AZ789:AZ804" si="1465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60"/>
        <v>475.4</v>
      </c>
      <c r="BF789" s="47">
        <f t="shared" si="1461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>
        <v>30729</v>
      </c>
      <c r="BQ789" s="47">
        <f t="shared" si="1450"/>
        <v>614.58000000000004</v>
      </c>
      <c r="BR789" s="47">
        <f t="shared" si="1451"/>
        <v>507.9173553719009</v>
      </c>
      <c r="BS789" s="48">
        <v>1460</v>
      </c>
      <c r="BT789" s="49">
        <f t="shared" si="1446"/>
        <v>0.34788859956979512</v>
      </c>
    </row>
    <row r="790" spans="1:72" ht="15" customHeight="1" x14ac:dyDescent="0.35">
      <c r="A790" s="45">
        <v>45669</v>
      </c>
      <c r="B790" s="46">
        <v>23267</v>
      </c>
      <c r="C790" s="47">
        <f t="shared" si="1456"/>
        <v>465.34</v>
      </c>
      <c r="D790" s="47">
        <f t="shared" si="1457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4"/>
        <v>476.8</v>
      </c>
      <c r="J790" s="47">
        <f t="shared" si="1455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2"/>
        <v>474.6</v>
      </c>
      <c r="P790" s="47">
        <f t="shared" si="1453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2"/>
        <v>477.4</v>
      </c>
      <c r="V790" s="47">
        <f t="shared" si="1463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8"/>
        <v>517.79999999999995</v>
      </c>
      <c r="AB790" s="47">
        <f t="shared" si="1459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4"/>
        <v>461.06</v>
      </c>
      <c r="AZ790" s="47">
        <f t="shared" si="1465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60"/>
        <v>475.5</v>
      </c>
      <c r="BF790" s="47">
        <f t="shared" si="1461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>
        <v>30731</v>
      </c>
      <c r="BQ790" s="47">
        <f t="shared" si="1450"/>
        <v>614.62</v>
      </c>
      <c r="BR790" s="47">
        <f t="shared" si="1451"/>
        <v>507.95041322314052</v>
      </c>
      <c r="BS790" s="48">
        <v>1465</v>
      </c>
      <c r="BT790" s="49">
        <f t="shared" si="1446"/>
        <v>0.34672383155163178</v>
      </c>
    </row>
    <row r="791" spans="1:72" ht="15" customHeight="1" x14ac:dyDescent="0.35">
      <c r="A791" s="45">
        <v>45670</v>
      </c>
      <c r="B791" s="46">
        <v>23280</v>
      </c>
      <c r="C791" s="47">
        <f t="shared" si="1456"/>
        <v>465.6</v>
      </c>
      <c r="D791" s="47">
        <f t="shared" si="1457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4"/>
        <v>477</v>
      </c>
      <c r="J791" s="47">
        <f t="shared" si="1455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2"/>
        <v>474.6</v>
      </c>
      <c r="P791" s="47">
        <f t="shared" si="1453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2"/>
        <v>478.4</v>
      </c>
      <c r="V791" s="47">
        <f t="shared" si="1463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8"/>
        <v>520.79999999999995</v>
      </c>
      <c r="AB791" s="47">
        <f t="shared" si="1459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4"/>
        <v>461.14</v>
      </c>
      <c r="AZ791" s="47">
        <f t="shared" si="1465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60"/>
        <v>475.6</v>
      </c>
      <c r="BF791" s="47">
        <f t="shared" si="1461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>
        <v>26110</v>
      </c>
      <c r="BK791" s="47">
        <f t="shared" ref="BK791:BK795" si="1466">BJ791/50</f>
        <v>522.20000000000005</v>
      </c>
      <c r="BL791" s="47">
        <f t="shared" ref="BL791:BL795" si="1467">BK791/1.21</f>
        <v>431.57024793388433</v>
      </c>
      <c r="BM791" s="48">
        <v>1430</v>
      </c>
      <c r="BN791" s="49">
        <f t="shared" si="1443"/>
        <v>0.30179737617754149</v>
      </c>
      <c r="BO791" s="45">
        <v>46004</v>
      </c>
      <c r="BP791" s="46">
        <v>30733</v>
      </c>
      <c r="BQ791" s="47">
        <f t="shared" si="1450"/>
        <v>614.66</v>
      </c>
      <c r="BR791" s="47">
        <f t="shared" si="1451"/>
        <v>507.98347107438013</v>
      </c>
      <c r="BS791" s="48">
        <v>1465</v>
      </c>
      <c r="BT791" s="49">
        <f t="shared" si="1446"/>
        <v>0.34674639663780216</v>
      </c>
    </row>
    <row r="792" spans="1:72" ht="15" customHeight="1" x14ac:dyDescent="0.35">
      <c r="A792" s="45">
        <v>45671</v>
      </c>
      <c r="B792" s="46">
        <v>23293</v>
      </c>
      <c r="C792" s="47">
        <f t="shared" si="1456"/>
        <v>465.86</v>
      </c>
      <c r="D792" s="47">
        <f t="shared" si="1457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8">H792/50</f>
        <v>476.9</v>
      </c>
      <c r="J792" s="47">
        <f t="shared" ref="J792:J804" si="1469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70">N792/50</f>
        <v>474.68</v>
      </c>
      <c r="P792" s="47">
        <f t="shared" ref="P792:P801" si="1471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2"/>
        <v>479.4</v>
      </c>
      <c r="V792" s="47">
        <f t="shared" si="1463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8"/>
        <v>524.6</v>
      </c>
      <c r="AB792" s="47">
        <f t="shared" si="1459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4"/>
        <v>461.22</v>
      </c>
      <c r="AZ792" s="47">
        <f t="shared" si="1465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60"/>
        <v>475.7</v>
      </c>
      <c r="BF792" s="47">
        <f t="shared" si="1461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>
        <v>26360</v>
      </c>
      <c r="BK792" s="47">
        <f t="shared" si="1466"/>
        <v>527.20000000000005</v>
      </c>
      <c r="BL792" s="47">
        <f t="shared" si="1467"/>
        <v>435.70247933884303</v>
      </c>
      <c r="BM792" s="48">
        <v>1425</v>
      </c>
      <c r="BN792" s="49">
        <f t="shared" si="1443"/>
        <v>0.30575612585181966</v>
      </c>
      <c r="BO792" s="45">
        <v>46005</v>
      </c>
      <c r="BP792" s="46">
        <v>30735</v>
      </c>
      <c r="BQ792" s="47">
        <f t="shared" si="1450"/>
        <v>614.70000000000005</v>
      </c>
      <c r="BR792" s="47">
        <f t="shared" si="1451"/>
        <v>508.01652892561987</v>
      </c>
      <c r="BS792" s="48">
        <v>1465</v>
      </c>
      <c r="BT792" s="49">
        <f t="shared" si="1446"/>
        <v>0.34676896172397259</v>
      </c>
    </row>
    <row r="793" spans="1:72" ht="15" customHeight="1" x14ac:dyDescent="0.35">
      <c r="A793" s="45">
        <v>45672</v>
      </c>
      <c r="B793" s="46">
        <v>23306</v>
      </c>
      <c r="C793" s="47">
        <f t="shared" si="1456"/>
        <v>466.12</v>
      </c>
      <c r="D793" s="47">
        <f t="shared" si="1457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8"/>
        <v>476.8</v>
      </c>
      <c r="J793" s="47">
        <f t="shared" si="1469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70"/>
        <v>474.76</v>
      </c>
      <c r="P793" s="47">
        <f t="shared" si="1471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2"/>
        <v>480.4</v>
      </c>
      <c r="V793" s="47">
        <f t="shared" si="1463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72">Z793/50</f>
        <v>524.79999999999995</v>
      </c>
      <c r="AB793" s="47">
        <f t="shared" ref="AB793:AB806" si="1473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4"/>
        <v>461.3</v>
      </c>
      <c r="AZ793" s="47">
        <f t="shared" si="1465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60"/>
        <v>475.8</v>
      </c>
      <c r="BF793" s="47">
        <f t="shared" si="1461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>
        <v>26610</v>
      </c>
      <c r="BK793" s="47">
        <f t="shared" si="1466"/>
        <v>532.20000000000005</v>
      </c>
      <c r="BL793" s="47">
        <f t="shared" si="1467"/>
        <v>439.83471074380168</v>
      </c>
      <c r="BM793" s="48">
        <v>1425</v>
      </c>
      <c r="BN793" s="49">
        <f t="shared" si="1443"/>
        <v>0.30865593736407138</v>
      </c>
      <c r="BO793" s="45">
        <v>46006</v>
      </c>
      <c r="BP793" s="46">
        <v>30737</v>
      </c>
      <c r="BQ793" s="47">
        <f t="shared" si="1450"/>
        <v>614.74</v>
      </c>
      <c r="BR793" s="47">
        <f t="shared" si="1451"/>
        <v>508.04958677685954</v>
      </c>
      <c r="BS793" s="48">
        <v>1465</v>
      </c>
      <c r="BT793" s="49">
        <f t="shared" si="1446"/>
        <v>0.34679152681014302</v>
      </c>
    </row>
    <row r="794" spans="1:72" ht="15" customHeight="1" x14ac:dyDescent="0.35">
      <c r="A794" s="45">
        <v>45673</v>
      </c>
      <c r="B794" s="46">
        <v>23319</v>
      </c>
      <c r="C794" s="47">
        <f t="shared" si="1456"/>
        <v>466.38</v>
      </c>
      <c r="D794" s="47">
        <f t="shared" si="1457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8"/>
        <v>476.7</v>
      </c>
      <c r="J794" s="47">
        <f t="shared" si="1469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70"/>
        <v>474.84</v>
      </c>
      <c r="P794" s="47">
        <f t="shared" si="1471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2"/>
        <v>481.4</v>
      </c>
      <c r="V794" s="47">
        <f t="shared" si="1463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72"/>
        <v>525</v>
      </c>
      <c r="AB794" s="47">
        <f t="shared" si="1473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4"/>
        <v>461.38</v>
      </c>
      <c r="AZ794" s="47">
        <f t="shared" si="1465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60"/>
        <v>475.9</v>
      </c>
      <c r="BF794" s="47">
        <f t="shared" si="1461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>
        <v>26860</v>
      </c>
      <c r="BK794" s="47">
        <f t="shared" si="1466"/>
        <v>537.20000000000005</v>
      </c>
      <c r="BL794" s="47">
        <f t="shared" si="1467"/>
        <v>443.96694214876038</v>
      </c>
      <c r="BM794" s="48">
        <v>1425</v>
      </c>
      <c r="BN794" s="49">
        <f t="shared" si="1443"/>
        <v>0.31155574887632309</v>
      </c>
      <c r="BO794" s="45">
        <v>46007</v>
      </c>
      <c r="BP794" s="46">
        <v>30739</v>
      </c>
      <c r="BQ794" s="47">
        <f t="shared" si="1450"/>
        <v>614.78</v>
      </c>
      <c r="BR794" s="47">
        <f t="shared" si="1451"/>
        <v>508.08264462809916</v>
      </c>
      <c r="BS794" s="48">
        <v>1480</v>
      </c>
      <c r="BT794" s="49">
        <f t="shared" si="1446"/>
        <v>0.34329908420817512</v>
      </c>
    </row>
    <row r="795" spans="1:72" ht="15" customHeight="1" x14ac:dyDescent="0.35">
      <c r="A795" s="45">
        <v>45674</v>
      </c>
      <c r="B795" s="46">
        <v>23332</v>
      </c>
      <c r="C795" s="47">
        <f t="shared" si="1456"/>
        <v>466.64</v>
      </c>
      <c r="D795" s="47">
        <f t="shared" si="1457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8"/>
        <v>476.6</v>
      </c>
      <c r="J795" s="47">
        <f t="shared" si="1469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70"/>
        <v>474.92</v>
      </c>
      <c r="P795" s="47">
        <f t="shared" si="1471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2"/>
        <v>481.7</v>
      </c>
      <c r="V795" s="47">
        <f t="shared" si="1463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72"/>
        <v>525.20000000000005</v>
      </c>
      <c r="AB795" s="47">
        <f t="shared" si="1473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4"/>
        <v>461.46</v>
      </c>
      <c r="AZ795" s="47">
        <f t="shared" si="1465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60"/>
        <v>476</v>
      </c>
      <c r="BF795" s="47">
        <f t="shared" si="1461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>
        <v>27110</v>
      </c>
      <c r="BK795" s="47">
        <f t="shared" si="1466"/>
        <v>542.20000000000005</v>
      </c>
      <c r="BL795" s="47">
        <f t="shared" si="1467"/>
        <v>448.09917355371908</v>
      </c>
      <c r="BM795" s="48">
        <v>1415</v>
      </c>
      <c r="BN795" s="49">
        <f t="shared" si="1443"/>
        <v>0.31667786116870605</v>
      </c>
      <c r="BO795" s="45">
        <v>46008</v>
      </c>
      <c r="BP795" s="46">
        <v>30741</v>
      </c>
      <c r="BQ795" s="47">
        <f t="shared" si="1450"/>
        <v>614.82000000000005</v>
      </c>
      <c r="BR795" s="47">
        <f t="shared" si="1451"/>
        <v>508.11570247933889</v>
      </c>
      <c r="BS795" s="48">
        <v>1475</v>
      </c>
      <c r="BT795" s="49">
        <f t="shared" si="1446"/>
        <v>0.34448522201989079</v>
      </c>
    </row>
    <row r="796" spans="1:72" ht="15" customHeight="1" x14ac:dyDescent="0.35">
      <c r="A796" s="45">
        <v>45675</v>
      </c>
      <c r="B796" s="46">
        <v>23345</v>
      </c>
      <c r="C796" s="47">
        <f t="shared" si="1456"/>
        <v>466.9</v>
      </c>
      <c r="D796" s="47">
        <f t="shared" si="1457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8"/>
        <v>476.5</v>
      </c>
      <c r="J796" s="47">
        <f t="shared" si="1469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70"/>
        <v>475</v>
      </c>
      <c r="P796" s="47">
        <f t="shared" si="1471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4">T796/50</f>
        <v>483.9</v>
      </c>
      <c r="V796" s="47">
        <f t="shared" ref="V796:V805" si="1475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72"/>
        <v>525.4</v>
      </c>
      <c r="AB796" s="47">
        <f t="shared" si="1473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4"/>
        <v>461.54</v>
      </c>
      <c r="AZ796" s="47">
        <f t="shared" si="1465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60"/>
        <v>476.1</v>
      </c>
      <c r="BF796" s="47">
        <f t="shared" si="1461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>
        <v>27360</v>
      </c>
      <c r="BK796" s="47">
        <f t="shared" ref="BK796:BK804" si="1476">BJ796/50</f>
        <v>547.20000000000005</v>
      </c>
      <c r="BL796" s="47">
        <f t="shared" ref="BL796:BL804" si="1477">BK796/1.21</f>
        <v>452.23140495867773</v>
      </c>
      <c r="BM796" s="48">
        <v>1425</v>
      </c>
      <c r="BN796" s="49">
        <f t="shared" si="1443"/>
        <v>0.31735537190082647</v>
      </c>
      <c r="BO796" s="45">
        <v>46009</v>
      </c>
      <c r="BP796" s="46">
        <v>30745</v>
      </c>
      <c r="BQ796" s="47">
        <f t="shared" si="1450"/>
        <v>614.9</v>
      </c>
      <c r="BR796" s="47">
        <f t="shared" si="1451"/>
        <v>508.18181818181819</v>
      </c>
      <c r="BS796" s="48">
        <v>1480</v>
      </c>
      <c r="BT796" s="49">
        <f t="shared" si="1446"/>
        <v>0.34336609336609336</v>
      </c>
    </row>
    <row r="797" spans="1:72" ht="15" customHeight="1" x14ac:dyDescent="0.35">
      <c r="A797" s="45">
        <v>45676</v>
      </c>
      <c r="B797" s="46">
        <v>23358</v>
      </c>
      <c r="C797" s="47">
        <f t="shared" si="1456"/>
        <v>467.16</v>
      </c>
      <c r="D797" s="47">
        <f t="shared" si="1457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8"/>
        <v>476.4</v>
      </c>
      <c r="J797" s="47">
        <f t="shared" si="1469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70"/>
        <v>475.08</v>
      </c>
      <c r="P797" s="47">
        <f t="shared" si="1471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4"/>
        <v>486.1</v>
      </c>
      <c r="V797" s="47">
        <f t="shared" si="1475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72"/>
        <v>525.6</v>
      </c>
      <c r="AB797" s="47">
        <f t="shared" si="1473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4"/>
        <v>461.62</v>
      </c>
      <c r="AZ797" s="47">
        <f t="shared" si="1465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60"/>
        <v>476.2</v>
      </c>
      <c r="BF797" s="47">
        <f t="shared" si="1461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>
        <v>27410</v>
      </c>
      <c r="BK797" s="47">
        <f t="shared" si="1476"/>
        <v>548.20000000000005</v>
      </c>
      <c r="BL797" s="47">
        <f t="shared" si="1477"/>
        <v>453.05785123966945</v>
      </c>
      <c r="BM797" s="48">
        <v>1430</v>
      </c>
      <c r="BN797" s="49">
        <f t="shared" si="1443"/>
        <v>0.31682367219557306</v>
      </c>
      <c r="BO797" s="45">
        <v>46010</v>
      </c>
      <c r="BP797" s="46">
        <v>30755</v>
      </c>
      <c r="BQ797" s="47">
        <f t="shared" ref="BQ797:BQ804" si="1478">BP797/50</f>
        <v>615.1</v>
      </c>
      <c r="BR797" s="47">
        <f t="shared" ref="BR797:BR804" si="1479">BQ797/1.21</f>
        <v>508.34710743801656</v>
      </c>
      <c r="BS797" s="48">
        <v>1475</v>
      </c>
      <c r="BT797" s="49">
        <f t="shared" si="1446"/>
        <v>0.34464210673763834</v>
      </c>
    </row>
    <row r="798" spans="1:72" ht="15" customHeight="1" x14ac:dyDescent="0.35">
      <c r="A798" s="45">
        <v>45677</v>
      </c>
      <c r="B798" s="46">
        <v>23371</v>
      </c>
      <c r="C798" s="47">
        <f t="shared" si="1456"/>
        <v>467.42</v>
      </c>
      <c r="D798" s="47">
        <f t="shared" si="1457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8"/>
        <v>476.3</v>
      </c>
      <c r="J798" s="47">
        <f t="shared" si="1469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70"/>
        <v>475.16</v>
      </c>
      <c r="P798" s="47">
        <f t="shared" si="1471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4"/>
        <v>488.3</v>
      </c>
      <c r="V798" s="47">
        <f t="shared" si="1475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72"/>
        <v>525.79999999999995</v>
      </c>
      <c r="AB798" s="47">
        <f t="shared" si="1473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4"/>
        <v>461.7</v>
      </c>
      <c r="AZ798" s="47">
        <f t="shared" si="1465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60"/>
        <v>476.3</v>
      </c>
      <c r="BF798" s="47">
        <f t="shared" si="1461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>
        <v>27520</v>
      </c>
      <c r="BK798" s="47">
        <f t="shared" si="1476"/>
        <v>550.4</v>
      </c>
      <c r="BL798" s="47">
        <f t="shared" si="1477"/>
        <v>454.87603305785126</v>
      </c>
      <c r="BM798" s="48">
        <v>1450</v>
      </c>
      <c r="BN798" s="49">
        <f t="shared" si="1443"/>
        <v>0.31370760900541467</v>
      </c>
      <c r="BO798" s="45">
        <v>46011</v>
      </c>
      <c r="BP798" s="46">
        <v>30765</v>
      </c>
      <c r="BQ798" s="47">
        <f t="shared" si="1478"/>
        <v>615.29999999999995</v>
      </c>
      <c r="BR798" s="47">
        <f t="shared" si="1479"/>
        <v>508.51239669421483</v>
      </c>
      <c r="BS798" s="48">
        <v>1475</v>
      </c>
      <c r="BT798" s="49">
        <f t="shared" si="1446"/>
        <v>0.34475416725031516</v>
      </c>
    </row>
    <row r="799" spans="1:72" ht="15" customHeight="1" x14ac:dyDescent="0.35">
      <c r="A799" s="45">
        <v>45678</v>
      </c>
      <c r="B799" s="46">
        <v>23384</v>
      </c>
      <c r="C799" s="47">
        <f t="shared" si="1456"/>
        <v>467.68</v>
      </c>
      <c r="D799" s="47">
        <f t="shared" si="1457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8"/>
        <v>476.2</v>
      </c>
      <c r="J799" s="47">
        <f t="shared" si="1469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70"/>
        <v>475.24</v>
      </c>
      <c r="P799" s="47">
        <f t="shared" si="1471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4"/>
        <v>490.5</v>
      </c>
      <c r="V799" s="47">
        <f t="shared" si="1475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72"/>
        <v>526</v>
      </c>
      <c r="AB799" s="47">
        <f t="shared" si="1473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4"/>
        <v>461.78</v>
      </c>
      <c r="AZ799" s="47">
        <f t="shared" si="1465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60"/>
        <v>476.4</v>
      </c>
      <c r="BF799" s="47">
        <f t="shared" si="1461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>
        <v>27630</v>
      </c>
      <c r="BK799" s="47">
        <f t="shared" si="1476"/>
        <v>552.6</v>
      </c>
      <c r="BL799" s="47">
        <f t="shared" si="1477"/>
        <v>456.69421487603307</v>
      </c>
      <c r="BM799" s="48">
        <v>1450</v>
      </c>
      <c r="BN799" s="49">
        <f t="shared" si="1443"/>
        <v>0.31496152750071249</v>
      </c>
      <c r="BO799" s="45">
        <v>46012</v>
      </c>
      <c r="BP799" s="46">
        <v>30775</v>
      </c>
      <c r="BQ799" s="47">
        <f t="shared" si="1478"/>
        <v>615.5</v>
      </c>
      <c r="BR799" s="47">
        <f t="shared" si="1479"/>
        <v>508.67768595041326</v>
      </c>
      <c r="BS799" s="48">
        <v>1475</v>
      </c>
      <c r="BT799" s="49">
        <f t="shared" si="1446"/>
        <v>0.34486622776299203</v>
      </c>
    </row>
    <row r="800" spans="1:72" ht="15" customHeight="1" x14ac:dyDescent="0.35">
      <c r="A800" s="45">
        <v>45679</v>
      </c>
      <c r="B800" s="46">
        <v>23395</v>
      </c>
      <c r="C800" s="47">
        <f t="shared" si="1456"/>
        <v>467.9</v>
      </c>
      <c r="D800" s="47">
        <f t="shared" si="1457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8"/>
        <v>476.1</v>
      </c>
      <c r="J800" s="47">
        <f t="shared" si="1469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70"/>
        <v>475.32</v>
      </c>
      <c r="P800" s="47">
        <f t="shared" si="1471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4"/>
        <v>492.7</v>
      </c>
      <c r="V800" s="47">
        <f t="shared" si="1475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72"/>
        <v>526.20000000000005</v>
      </c>
      <c r="AB800" s="47">
        <f t="shared" si="1473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4"/>
        <v>461.86</v>
      </c>
      <c r="AZ800" s="47">
        <f t="shared" si="1465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80">BD800/50</f>
        <v>476.5</v>
      </c>
      <c r="BF800" s="47">
        <f t="shared" ref="BF800:BF809" si="1481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>
        <v>27740</v>
      </c>
      <c r="BK800" s="47">
        <f t="shared" si="1476"/>
        <v>554.79999999999995</v>
      </c>
      <c r="BL800" s="47">
        <f t="shared" si="1477"/>
        <v>458.51239669421483</v>
      </c>
      <c r="BM800" s="48">
        <v>1450</v>
      </c>
      <c r="BN800" s="49">
        <f t="shared" si="1443"/>
        <v>0.3162154459960102</v>
      </c>
      <c r="BO800" s="45">
        <v>46013</v>
      </c>
      <c r="BP800" s="46">
        <v>30785</v>
      </c>
      <c r="BQ800" s="47">
        <f t="shared" si="1478"/>
        <v>615.70000000000005</v>
      </c>
      <c r="BR800" s="47">
        <f t="shared" si="1479"/>
        <v>508.84297520661164</v>
      </c>
      <c r="BS800" s="48">
        <v>1475</v>
      </c>
      <c r="BT800" s="49">
        <f t="shared" si="1446"/>
        <v>0.3449782882756689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82">B801/50</f>
        <v>468.1</v>
      </c>
      <c r="D801" s="47">
        <f t="shared" ref="D801:D809" si="1483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8"/>
        <v>476</v>
      </c>
      <c r="J801" s="47">
        <f t="shared" si="1469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70"/>
        <v>475.4</v>
      </c>
      <c r="P801" s="47">
        <f t="shared" si="1471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4"/>
        <v>494.9</v>
      </c>
      <c r="V801" s="47">
        <f t="shared" si="1475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72"/>
        <v>526.4</v>
      </c>
      <c r="AB801" s="47">
        <f t="shared" si="1473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4"/>
        <v>461.94</v>
      </c>
      <c r="AZ801" s="47">
        <f t="shared" si="1465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80"/>
        <v>477.8</v>
      </c>
      <c r="BF801" s="47">
        <f t="shared" si="1481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>
        <v>27850</v>
      </c>
      <c r="BK801" s="47">
        <f t="shared" si="1476"/>
        <v>557</v>
      </c>
      <c r="BL801" s="47">
        <f t="shared" si="1477"/>
        <v>460.3305785123967</v>
      </c>
      <c r="BM801" s="48">
        <v>1450</v>
      </c>
      <c r="BN801" s="49">
        <f t="shared" si="1443"/>
        <v>0.31746936449130808</v>
      </c>
      <c r="BO801" s="45">
        <v>46014</v>
      </c>
      <c r="BP801" s="46">
        <v>30795</v>
      </c>
      <c r="BQ801" s="47">
        <f t="shared" si="1478"/>
        <v>615.9</v>
      </c>
      <c r="BR801" s="47">
        <f t="shared" si="1479"/>
        <v>509.0082644628099</v>
      </c>
      <c r="BS801" s="48">
        <v>1475</v>
      </c>
      <c r="BT801" s="49">
        <f t="shared" si="1446"/>
        <v>0.34509034878834571</v>
      </c>
    </row>
    <row r="802" spans="1:72" ht="15" customHeight="1" x14ac:dyDescent="0.35">
      <c r="A802" s="45">
        <v>45681</v>
      </c>
      <c r="B802" s="46">
        <v>23415</v>
      </c>
      <c r="C802" s="47">
        <f t="shared" si="1482"/>
        <v>468.3</v>
      </c>
      <c r="D802" s="47">
        <f t="shared" si="1483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8"/>
        <v>475.9</v>
      </c>
      <c r="J802" s="47">
        <f t="shared" si="1469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84">N802/50</f>
        <v>475.48</v>
      </c>
      <c r="P802" s="47">
        <f t="shared" ref="P802:P809" si="1485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4"/>
        <v>497.1</v>
      </c>
      <c r="V802" s="47">
        <f t="shared" si="1475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72"/>
        <v>526.6</v>
      </c>
      <c r="AB802" s="47">
        <f t="shared" si="1473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4"/>
        <v>462.02</v>
      </c>
      <c r="AZ802" s="47">
        <f t="shared" si="1465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80"/>
        <v>479.5</v>
      </c>
      <c r="BF802" s="47">
        <f t="shared" si="1481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>
        <v>27960</v>
      </c>
      <c r="BK802" s="47">
        <f t="shared" si="1476"/>
        <v>559.20000000000005</v>
      </c>
      <c r="BL802" s="47">
        <f t="shared" si="1477"/>
        <v>462.14876033057857</v>
      </c>
      <c r="BM802" s="48">
        <v>1450</v>
      </c>
      <c r="BN802" s="49">
        <f t="shared" si="1443"/>
        <v>0.3187232829866059</v>
      </c>
      <c r="BO802" s="45">
        <v>46015</v>
      </c>
      <c r="BP802" s="46">
        <v>30805</v>
      </c>
      <c r="BQ802" s="47">
        <f t="shared" si="1478"/>
        <v>616.1</v>
      </c>
      <c r="BR802" s="47">
        <f t="shared" si="1479"/>
        <v>509.17355371900828</v>
      </c>
      <c r="BS802" s="48">
        <v>1475</v>
      </c>
      <c r="BT802" s="49">
        <f t="shared" si="1446"/>
        <v>0.34520240930102258</v>
      </c>
    </row>
    <row r="803" spans="1:72" ht="15" customHeight="1" x14ac:dyDescent="0.35">
      <c r="A803" s="45">
        <v>45682</v>
      </c>
      <c r="B803" s="46">
        <v>23425</v>
      </c>
      <c r="C803" s="47">
        <f t="shared" si="1482"/>
        <v>468.5</v>
      </c>
      <c r="D803" s="47">
        <f t="shared" si="1483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8"/>
        <v>475.8</v>
      </c>
      <c r="J803" s="47">
        <f t="shared" si="1469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84"/>
        <v>475.56</v>
      </c>
      <c r="P803" s="47">
        <f t="shared" si="1485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4"/>
        <v>499.3</v>
      </c>
      <c r="V803" s="47">
        <f t="shared" si="1475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72"/>
        <v>526.79999999999995</v>
      </c>
      <c r="AB803" s="47">
        <f t="shared" si="1473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4"/>
        <v>462.1</v>
      </c>
      <c r="AZ803" s="47">
        <f t="shared" si="1465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80"/>
        <v>481.2</v>
      </c>
      <c r="BF803" s="47">
        <f t="shared" si="1481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>
        <v>28070</v>
      </c>
      <c r="BK803" s="47">
        <f t="shared" si="1476"/>
        <v>561.4</v>
      </c>
      <c r="BL803" s="47">
        <f t="shared" si="1477"/>
        <v>463.96694214876032</v>
      </c>
      <c r="BM803" s="48">
        <v>1470</v>
      </c>
      <c r="BN803" s="49">
        <f t="shared" si="1443"/>
        <v>0.31562377016922472</v>
      </c>
      <c r="BO803" s="45">
        <v>46016</v>
      </c>
      <c r="BP803" s="46">
        <v>30815</v>
      </c>
      <c r="BQ803" s="47">
        <f t="shared" si="1478"/>
        <v>616.29999999999995</v>
      </c>
      <c r="BR803" s="47">
        <f t="shared" si="1479"/>
        <v>509.3388429752066</v>
      </c>
      <c r="BS803" s="48">
        <v>1475</v>
      </c>
      <c r="BT803" s="49">
        <f t="shared" si="1446"/>
        <v>0.3453144698136994</v>
      </c>
    </row>
    <row r="804" spans="1:72" ht="15" customHeight="1" x14ac:dyDescent="0.35">
      <c r="A804" s="45">
        <v>45683</v>
      </c>
      <c r="B804" s="46">
        <v>23435</v>
      </c>
      <c r="C804" s="47">
        <f t="shared" si="1482"/>
        <v>468.7</v>
      </c>
      <c r="D804" s="47">
        <f t="shared" si="1483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8"/>
        <v>475.5</v>
      </c>
      <c r="J804" s="47">
        <f t="shared" si="1469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84"/>
        <v>475.6</v>
      </c>
      <c r="P804" s="47">
        <f t="shared" si="1485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4"/>
        <v>501.5</v>
      </c>
      <c r="V804" s="47">
        <f t="shared" si="1475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72"/>
        <v>527</v>
      </c>
      <c r="AB804" s="47">
        <f t="shared" si="1473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4"/>
        <v>462.4</v>
      </c>
      <c r="AZ804" s="47">
        <f t="shared" si="1465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80"/>
        <v>482.9</v>
      </c>
      <c r="BF804" s="47">
        <f t="shared" si="1481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>
        <v>28235</v>
      </c>
      <c r="BK804" s="47">
        <f t="shared" si="1476"/>
        <v>564.70000000000005</v>
      </c>
      <c r="BL804" s="47">
        <f t="shared" si="1477"/>
        <v>466.69421487603313</v>
      </c>
      <c r="BM804" s="48">
        <v>1475</v>
      </c>
      <c r="BN804" s="49">
        <f t="shared" si="1443"/>
        <v>0.31640285754307329</v>
      </c>
      <c r="BO804" s="45">
        <v>46017</v>
      </c>
      <c r="BP804" s="46">
        <v>30840</v>
      </c>
      <c r="BQ804" s="47">
        <f t="shared" si="1478"/>
        <v>616.79999999999995</v>
      </c>
      <c r="BR804" s="47">
        <f t="shared" si="1479"/>
        <v>509.75206611570246</v>
      </c>
      <c r="BS804" s="48">
        <v>1475</v>
      </c>
      <c r="BT804" s="49">
        <f t="shared" si="1446"/>
        <v>0.34559462109539152</v>
      </c>
    </row>
    <row r="805" spans="1:72" ht="15" customHeight="1" x14ac:dyDescent="0.35">
      <c r="A805" s="45">
        <v>45684</v>
      </c>
      <c r="B805" s="46">
        <v>23445</v>
      </c>
      <c r="C805" s="47">
        <f t="shared" si="1482"/>
        <v>468.9</v>
      </c>
      <c r="D805" s="47">
        <f t="shared" si="1483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86">H805/50</f>
        <v>475.3</v>
      </c>
      <c r="J805" s="47">
        <f t="shared" ref="J805:J806" si="1487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84"/>
        <v>475.56</v>
      </c>
      <c r="P805" s="47">
        <f t="shared" si="1485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4"/>
        <v>501.5</v>
      </c>
      <c r="V805" s="47">
        <f t="shared" si="1475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72"/>
        <v>527.20000000000005</v>
      </c>
      <c r="AB805" s="47">
        <f t="shared" si="1473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8">AX805/50</f>
        <v>463.4</v>
      </c>
      <c r="AZ805" s="47">
        <f t="shared" ref="AZ805:AZ808" si="1489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80"/>
        <v>484.6</v>
      </c>
      <c r="BF805" s="47">
        <f t="shared" si="1481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>
        <v>28585</v>
      </c>
      <c r="BK805" s="47">
        <f t="shared" ref="BK805:BK808" si="1490">BJ805/50</f>
        <v>571.70000000000005</v>
      </c>
      <c r="BL805" s="47">
        <f t="shared" ref="BL805:BL808" si="1491">BK805/1.21</f>
        <v>472.47933884297527</v>
      </c>
      <c r="BM805" s="48">
        <v>1475</v>
      </c>
      <c r="BN805" s="49">
        <f t="shared" si="1443"/>
        <v>0.32032497548676292</v>
      </c>
      <c r="BO805" s="45">
        <v>46018</v>
      </c>
      <c r="BP805" s="46">
        <v>30840</v>
      </c>
      <c r="BQ805" s="47">
        <f t="shared" ref="BQ805:BQ809" si="1492">BP805/50</f>
        <v>616.79999999999995</v>
      </c>
      <c r="BR805" s="47">
        <f t="shared" ref="BR805:BR809" si="1493">BQ805/1.21</f>
        <v>509.75206611570246</v>
      </c>
      <c r="BS805" s="48">
        <v>1475</v>
      </c>
      <c r="BT805" s="49">
        <f t="shared" si="1446"/>
        <v>0.34559462109539152</v>
      </c>
    </row>
    <row r="806" spans="1:72" ht="15" customHeight="1" x14ac:dyDescent="0.35">
      <c r="A806" s="45">
        <v>45685</v>
      </c>
      <c r="B806" s="46">
        <v>23455</v>
      </c>
      <c r="C806" s="47">
        <f t="shared" si="1482"/>
        <v>469.1</v>
      </c>
      <c r="D806" s="47">
        <f t="shared" si="1483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86"/>
        <v>475.1</v>
      </c>
      <c r="J806" s="47">
        <f t="shared" si="1487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84"/>
        <v>475.54</v>
      </c>
      <c r="P806" s="47">
        <f t="shared" si="1485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94">T806/50</f>
        <v>501.7</v>
      </c>
      <c r="V806" s="47">
        <f t="shared" ref="V806:V808" si="1495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72"/>
        <v>528.20000000000005</v>
      </c>
      <c r="AB806" s="47">
        <f t="shared" si="1473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8"/>
        <v>464.4</v>
      </c>
      <c r="AZ806" s="47">
        <f t="shared" si="1489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80"/>
        <v>486.3</v>
      </c>
      <c r="BF806" s="47">
        <f t="shared" si="1481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>
        <v>28935</v>
      </c>
      <c r="BK806" s="47">
        <f t="shared" si="1490"/>
        <v>578.70000000000005</v>
      </c>
      <c r="BL806" s="47">
        <f t="shared" si="1491"/>
        <v>478.2644628099174</v>
      </c>
      <c r="BM806" s="48">
        <v>1475</v>
      </c>
      <c r="BN806" s="49">
        <f t="shared" si="1443"/>
        <v>0.32424709343045249</v>
      </c>
      <c r="BO806" s="45">
        <v>46019</v>
      </c>
      <c r="BP806" s="46">
        <v>30842</v>
      </c>
      <c r="BQ806" s="47">
        <f t="shared" si="1492"/>
        <v>616.84</v>
      </c>
      <c r="BR806" s="47">
        <f t="shared" si="1493"/>
        <v>509.78512396694219</v>
      </c>
      <c r="BS806" s="48">
        <v>1475</v>
      </c>
      <c r="BT806" s="49">
        <f t="shared" si="1446"/>
        <v>0.34561703319792692</v>
      </c>
    </row>
    <row r="807" spans="1:72" ht="15" customHeight="1" x14ac:dyDescent="0.35">
      <c r="A807" s="45">
        <v>45686</v>
      </c>
      <c r="B807" s="46">
        <v>23465</v>
      </c>
      <c r="C807" s="47">
        <f t="shared" si="1482"/>
        <v>469.3</v>
      </c>
      <c r="D807" s="47">
        <f t="shared" si="1483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84"/>
        <v>475.52</v>
      </c>
      <c r="P807" s="47">
        <f t="shared" si="1485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94"/>
        <v>501.9</v>
      </c>
      <c r="V807" s="47">
        <f t="shared" si="1495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96">Z807/50</f>
        <v>528.20000000000005</v>
      </c>
      <c r="AB807" s="47">
        <f t="shared" ref="AB807:AB809" si="1497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8"/>
        <v>465.4</v>
      </c>
      <c r="AZ807" s="47">
        <f t="shared" si="1489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80"/>
        <v>488</v>
      </c>
      <c r="BF807" s="47">
        <f t="shared" si="1481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>
        <v>29285</v>
      </c>
      <c r="BK807" s="47">
        <f t="shared" si="1490"/>
        <v>585.70000000000005</v>
      </c>
      <c r="BL807" s="47">
        <f t="shared" si="1491"/>
        <v>484.04958677685954</v>
      </c>
      <c r="BM807" s="48">
        <v>1475</v>
      </c>
      <c r="BN807" s="49">
        <f t="shared" si="1443"/>
        <v>0.32816921137414207</v>
      </c>
      <c r="BO807" s="45">
        <v>46020</v>
      </c>
      <c r="BP807" s="46">
        <v>30844</v>
      </c>
      <c r="BQ807" s="47">
        <f t="shared" si="1492"/>
        <v>616.88</v>
      </c>
      <c r="BR807" s="47">
        <f t="shared" si="1493"/>
        <v>509.81818181818181</v>
      </c>
      <c r="BS807" s="48">
        <v>1475</v>
      </c>
      <c r="BT807" s="49">
        <f t="shared" si="1446"/>
        <v>0.34563944530046226</v>
      </c>
    </row>
    <row r="808" spans="1:72" ht="15" customHeight="1" x14ac:dyDescent="0.35">
      <c r="A808" s="45">
        <v>45687</v>
      </c>
      <c r="B808" s="46">
        <v>23475</v>
      </c>
      <c r="C808" s="47">
        <f t="shared" si="1482"/>
        <v>469.5</v>
      </c>
      <c r="D808" s="47">
        <f t="shared" si="1483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84"/>
        <v>475.5</v>
      </c>
      <c r="P808" s="47">
        <f t="shared" si="1485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94"/>
        <v>501.9</v>
      </c>
      <c r="V808" s="47">
        <f t="shared" si="1495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96"/>
        <v>528.20000000000005</v>
      </c>
      <c r="AB808" s="47">
        <f t="shared" si="1497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8"/>
        <v>466.4</v>
      </c>
      <c r="AZ808" s="47">
        <f t="shared" si="1489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80"/>
        <v>489.7</v>
      </c>
      <c r="BF808" s="47">
        <f t="shared" si="1481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>
        <v>29635</v>
      </c>
      <c r="BK808" s="47">
        <f t="shared" si="1490"/>
        <v>592.70000000000005</v>
      </c>
      <c r="BL808" s="47">
        <f t="shared" si="1491"/>
        <v>489.83471074380168</v>
      </c>
      <c r="BM808" s="48">
        <v>1475</v>
      </c>
      <c r="BN808" s="49">
        <f t="shared" si="1443"/>
        <v>0.33209132931783164</v>
      </c>
      <c r="BO808" s="45">
        <v>46021</v>
      </c>
      <c r="BP808" s="46">
        <v>30846</v>
      </c>
      <c r="BQ808" s="47">
        <f t="shared" si="1492"/>
        <v>616.91999999999996</v>
      </c>
      <c r="BR808" s="47">
        <f t="shared" si="1493"/>
        <v>509.85123966942149</v>
      </c>
      <c r="BS808" s="48">
        <v>1480</v>
      </c>
      <c r="BT808" s="49">
        <f t="shared" si="1446"/>
        <v>0.34449408085771721</v>
      </c>
    </row>
    <row r="809" spans="1:72" ht="15" customHeight="1" thickBot="1" x14ac:dyDescent="0.4">
      <c r="A809" s="45">
        <v>45688</v>
      </c>
      <c r="B809" s="50">
        <v>23480</v>
      </c>
      <c r="C809" s="51">
        <f t="shared" si="1482"/>
        <v>469.6</v>
      </c>
      <c r="D809" s="51">
        <f t="shared" si="1483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84"/>
        <v>475.48</v>
      </c>
      <c r="P809" s="51">
        <f t="shared" si="1485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96"/>
        <v>528.20000000000005</v>
      </c>
      <c r="AB809" s="47">
        <f t="shared" si="1497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80"/>
        <v>491.4</v>
      </c>
      <c r="BF809" s="51">
        <f t="shared" si="1481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>
        <v>30848</v>
      </c>
      <c r="BQ809" s="47">
        <f t="shared" si="1492"/>
        <v>616.96</v>
      </c>
      <c r="BR809" s="47">
        <f t="shared" si="1493"/>
        <v>509.88429752066122</v>
      </c>
      <c r="BS809" s="46">
        <v>1480</v>
      </c>
      <c r="BT809" s="49">
        <f t="shared" si="1446"/>
        <v>0.34451641724369003</v>
      </c>
    </row>
    <row r="810" spans="1:72" ht="15" customHeight="1" x14ac:dyDescent="0.35">
      <c r="A810" s="45"/>
      <c r="B810" s="60">
        <f t="shared" ref="B810:F810" si="1498">AVERAGE(B779:B809)</f>
        <v>23334.612903225807</v>
      </c>
      <c r="C810" s="57">
        <f t="shared" si="1498"/>
        <v>466.69225806451618</v>
      </c>
      <c r="D810" s="57">
        <f t="shared" si="1498"/>
        <v>385.69608104505465</v>
      </c>
      <c r="E810" s="58">
        <f t="shared" si="1498"/>
        <v>1062.4354838709678</v>
      </c>
      <c r="F810" s="59">
        <f t="shared" si="1498"/>
        <v>0.36303552923751492</v>
      </c>
      <c r="G810" s="55" t="s">
        <v>7</v>
      </c>
      <c r="H810" s="60">
        <f t="shared" ref="H810:L810" si="1499">AVERAGE(H779:H809)</f>
        <v>23703.75</v>
      </c>
      <c r="I810" s="57">
        <f t="shared" si="1499"/>
        <v>474.07499999999993</v>
      </c>
      <c r="J810" s="57">
        <f t="shared" si="1499"/>
        <v>391.79752066115697</v>
      </c>
      <c r="K810" s="58">
        <f t="shared" si="1499"/>
        <v>1079.337857142857</v>
      </c>
      <c r="L810" s="59">
        <f t="shared" si="1499"/>
        <v>0.36300174163109744</v>
      </c>
      <c r="M810" s="55" t="s">
        <v>7</v>
      </c>
      <c r="N810" s="60">
        <f t="shared" ref="N810:R810" si="1500">AVERAGE(N779:N809)</f>
        <v>23744.903225806451</v>
      </c>
      <c r="O810" s="57">
        <f t="shared" si="1500"/>
        <v>474.89806451612901</v>
      </c>
      <c r="P810" s="57">
        <f t="shared" si="1500"/>
        <v>392.47773926952817</v>
      </c>
      <c r="Q810" s="58">
        <f t="shared" si="1500"/>
        <v>1090.0903225806453</v>
      </c>
      <c r="R810" s="59">
        <f t="shared" si="1500"/>
        <v>0.36005160724849888</v>
      </c>
      <c r="S810" s="55" t="s">
        <v>7</v>
      </c>
      <c r="T810" s="60">
        <f t="shared" ref="T810:X810" si="1501">AVERAGE(T779:T809)</f>
        <v>24250.666666666668</v>
      </c>
      <c r="U810" s="57">
        <f t="shared" si="1501"/>
        <v>485.01333333333326</v>
      </c>
      <c r="V810" s="57">
        <f t="shared" si="1501"/>
        <v>400.8374655647383</v>
      </c>
      <c r="W810" s="58">
        <f t="shared" si="1501"/>
        <v>1140.9946666666669</v>
      </c>
      <c r="X810" s="59">
        <f t="shared" si="1501"/>
        <v>0.35162154557194769</v>
      </c>
      <c r="Y810" s="55" t="s">
        <v>7</v>
      </c>
      <c r="Z810" s="60">
        <f t="shared" ref="Z810:AD810" si="1502">AVERAGE(Z779:Z809)</f>
        <v>25937.741935483871</v>
      </c>
      <c r="AA810" s="57">
        <f t="shared" si="1502"/>
        <v>518.75483870967753</v>
      </c>
      <c r="AB810" s="57">
        <f t="shared" si="1502"/>
        <v>428.72300719808038</v>
      </c>
      <c r="AC810" s="58">
        <f t="shared" si="1502"/>
        <v>1166.9354838709678</v>
      </c>
      <c r="AD810" s="59">
        <f t="shared" si="1502"/>
        <v>0.36754848753134095</v>
      </c>
      <c r="AE810" s="55" t="s">
        <v>7</v>
      </c>
      <c r="AF810" s="60">
        <f t="shared" ref="AF810:AJ810" si="1503">AVERAGE(AF779:AF809)</f>
        <v>25525.866666666665</v>
      </c>
      <c r="AG810" s="57">
        <f t="shared" si="1503"/>
        <v>510.51733333333328</v>
      </c>
      <c r="AH810" s="57">
        <f t="shared" si="1503"/>
        <v>421.91515151515154</v>
      </c>
      <c r="AI810" s="58">
        <f t="shared" si="1503"/>
        <v>1181.0016666666661</v>
      </c>
      <c r="AJ810" s="59">
        <f t="shared" si="1503"/>
        <v>0.35823334659923189</v>
      </c>
      <c r="AK810" s="55" t="s">
        <v>7</v>
      </c>
      <c r="AL810" s="60">
        <f t="shared" ref="AL810:AP810" si="1504">AVERAGE(AL779:AL809)</f>
        <v>23144.677419354837</v>
      </c>
      <c r="AM810" s="57">
        <f t="shared" si="1504"/>
        <v>462.89354838709681</v>
      </c>
      <c r="AN810" s="57">
        <f t="shared" si="1504"/>
        <v>382.55665155958417</v>
      </c>
      <c r="AO810" s="58">
        <f t="shared" si="1504"/>
        <v>1280.6451612903227</v>
      </c>
      <c r="AP810" s="59">
        <f t="shared" si="1504"/>
        <v>0.29886689102025515</v>
      </c>
      <c r="AQ810" s="55" t="s">
        <v>7</v>
      </c>
      <c r="AR810" s="60">
        <f t="shared" ref="AR810:AV810" si="1505">AVERAGE(AR779:AR809)</f>
        <v>22903.064516129034</v>
      </c>
      <c r="AS810" s="57">
        <f t="shared" si="1505"/>
        <v>458.06129032258065</v>
      </c>
      <c r="AT810" s="57">
        <f t="shared" si="1505"/>
        <v>378.56304985337255</v>
      </c>
      <c r="AU810" s="58">
        <f t="shared" si="1505"/>
        <v>1341.2903225806451</v>
      </c>
      <c r="AV810" s="59">
        <f t="shared" si="1505"/>
        <v>0.28230772495316814</v>
      </c>
      <c r="AW810" s="55" t="s">
        <v>7</v>
      </c>
      <c r="AX810" s="60">
        <f t="shared" ref="AX810:BT810" si="1506">AVERAGE(AX779:AX809)</f>
        <v>23029.166666666668</v>
      </c>
      <c r="AY810" s="57">
        <f t="shared" si="1506"/>
        <v>460.58333333333343</v>
      </c>
      <c r="AZ810" s="57">
        <f t="shared" si="1506"/>
        <v>380.6473829201102</v>
      </c>
      <c r="BA810" s="58">
        <f t="shared" si="1506"/>
        <v>1420.5</v>
      </c>
      <c r="BB810" s="59">
        <f t="shared" si="1506"/>
        <v>0.26834380436181665</v>
      </c>
      <c r="BC810" s="55" t="s">
        <v>7</v>
      </c>
      <c r="BD810" s="60">
        <f t="shared" si="1506"/>
        <v>23848.870967741936</v>
      </c>
      <c r="BE810" s="57">
        <f t="shared" si="1506"/>
        <v>476.97741935483867</v>
      </c>
      <c r="BF810" s="57">
        <f t="shared" si="1506"/>
        <v>394.19621434284198</v>
      </c>
      <c r="BG810" s="58">
        <f t="shared" si="1506"/>
        <v>1464.2251612903228</v>
      </c>
      <c r="BH810" s="59">
        <f t="shared" si="1506"/>
        <v>0.26935652864785264</v>
      </c>
      <c r="BI810" s="55" t="s">
        <v>7</v>
      </c>
      <c r="BJ810" s="60">
        <f t="shared" si="1506"/>
        <v>26743.833333333332</v>
      </c>
      <c r="BK810" s="57">
        <f t="shared" si="1506"/>
        <v>534.87666666666678</v>
      </c>
      <c r="BL810" s="57">
        <f t="shared" si="1506"/>
        <v>442.04683195592298</v>
      </c>
      <c r="BM810" s="58">
        <f t="shared" si="1506"/>
        <v>1453.133</v>
      </c>
      <c r="BN810" s="59">
        <f t="shared" si="1506"/>
        <v>0.30424787303293244</v>
      </c>
      <c r="BO810" s="55" t="s">
        <v>7</v>
      </c>
      <c r="BP810" s="60">
        <f t="shared" si="1506"/>
        <v>30725.709677419356</v>
      </c>
      <c r="BQ810" s="57">
        <f t="shared" si="1506"/>
        <v>614.51419354838708</v>
      </c>
      <c r="BR810" s="57">
        <f t="shared" si="1506"/>
        <v>507.86296987470013</v>
      </c>
      <c r="BS810" s="58">
        <f t="shared" si="1506"/>
        <v>1471.6129032258063</v>
      </c>
      <c r="BT810" s="59">
        <f t="shared" si="1506"/>
        <v>0.34511517782913176</v>
      </c>
    </row>
    <row r="811" spans="1:72" ht="15" customHeight="1" thickBot="1" x14ac:dyDescent="0.4">
      <c r="A811" s="45"/>
      <c r="B811" s="39">
        <f>(B810/BP768)-1</f>
        <v>-2.3939604514818802E-2</v>
      </c>
      <c r="C811" s="40">
        <f>(C810/BQ768)-1</f>
        <v>-2.3939604514818358E-2</v>
      </c>
      <c r="D811" s="40">
        <f>(D810/BR768)-1</f>
        <v>-2.3939604514818913E-2</v>
      </c>
      <c r="E811" s="40">
        <f>(E810/BS768)-1</f>
        <v>2.041733149505065E-2</v>
      </c>
      <c r="F811" s="39">
        <f>(F810/BT768)-1</f>
        <v>-4.3598674264614279E-2</v>
      </c>
      <c r="G811" s="41"/>
      <c r="H811" s="42">
        <f t="shared" ref="H811" si="1507">(H810/B810)-1</f>
        <v>1.5819293780663601E-2</v>
      </c>
      <c r="I811" s="43">
        <f t="shared" ref="I811" si="1508">(I810/C810)-1</f>
        <v>1.5819293780663379E-2</v>
      </c>
      <c r="J811" s="43">
        <f t="shared" ref="J811" si="1509">(J810/D810)-1</f>
        <v>1.5819293780663379E-2</v>
      </c>
      <c r="K811" s="42">
        <f t="shared" ref="K811" si="1510">(K810/E810)-1</f>
        <v>1.5909082036968281E-2</v>
      </c>
      <c r="L811" s="42">
        <f t="shared" ref="L811" si="1511">(L810/F810)-1</f>
        <v>-9.3069696204262087E-5</v>
      </c>
      <c r="M811" s="41"/>
      <c r="N811" s="42">
        <f t="shared" ref="N811" si="1512">(N810/H810)-1</f>
        <v>1.7361483227948948E-3</v>
      </c>
      <c r="O811" s="43">
        <f t="shared" ref="O811" si="1513">(O810/I810)-1</f>
        <v>1.7361483227951169E-3</v>
      </c>
      <c r="P811" s="43">
        <f t="shared" ref="P811" si="1514">(P810/J810)-1</f>
        <v>1.7361483227953389E-3</v>
      </c>
      <c r="Q811" s="42">
        <f t="shared" ref="Q811" si="1515">(Q810/K810)-1</f>
        <v>9.9620942290039594E-3</v>
      </c>
      <c r="R811" s="42">
        <f t="shared" ref="R811" si="1516">(R810/L810)-1</f>
        <v>-8.127052970441806E-3</v>
      </c>
      <c r="S811" s="41"/>
      <c r="T811" s="42">
        <f t="shared" ref="T811" si="1517">(T810/N810)-1</f>
        <v>2.1299873747665732E-2</v>
      </c>
      <c r="U811" s="43">
        <f t="shared" ref="U811" si="1518">(U810/O810)-1</f>
        <v>2.129987374766551E-2</v>
      </c>
      <c r="V811" s="43">
        <f t="shared" ref="V811" si="1519">(V810/P810)-1</f>
        <v>2.129987374766551E-2</v>
      </c>
      <c r="W811" s="42">
        <f t="shared" ref="W811" si="1520">(W810/Q810)-1</f>
        <v>4.6697363540951553E-2</v>
      </c>
      <c r="X811" s="42">
        <f t="shared" ref="X811" si="1521">(X810/R810)-1</f>
        <v>-2.3413481586635365E-2</v>
      </c>
      <c r="Y811" s="41"/>
      <c r="Z811" s="42">
        <f t="shared" ref="Z811" si="1522">(Z810/T810)-1</f>
        <v>6.9568201650148653E-2</v>
      </c>
      <c r="AA811" s="43">
        <f t="shared" ref="AA811" si="1523">(AA810/U810)-1</f>
        <v>6.9568201650149097E-2</v>
      </c>
      <c r="AB811" s="43">
        <f t="shared" ref="AB811" si="1524">(AB810/V810)-1</f>
        <v>6.9568201650148209E-2</v>
      </c>
      <c r="AC811" s="42">
        <f t="shared" ref="AC811" si="1525">(AC810/W810)-1</f>
        <v>2.2735265958854223E-2</v>
      </c>
      <c r="AD811" s="42">
        <f t="shared" ref="AD811" si="1526">(AD810/X810)-1</f>
        <v>4.5295694077808868E-2</v>
      </c>
      <c r="AE811" s="41"/>
      <c r="AF811" s="42">
        <f t="shared" ref="AF811" si="1527">(AF810/Z810)-1</f>
        <v>-1.5879380319292369E-2</v>
      </c>
      <c r="AG811" s="43">
        <f t="shared" ref="AG811" si="1528">(AG810/AA810)-1</f>
        <v>-1.5879380319292591E-2</v>
      </c>
      <c r="AH811" s="43">
        <f t="shared" ref="AH811" si="1529">(AH810/AB810)-1</f>
        <v>-1.5879380319291925E-2</v>
      </c>
      <c r="AI811" s="42">
        <f t="shared" ref="AI811" si="1530">(AI810/AC810)-1</f>
        <v>1.2053950702602512E-2</v>
      </c>
      <c r="AJ811" s="42">
        <f t="shared" ref="AJ811" si="1531">(AJ810/AD810)-1</f>
        <v>-2.5343978408603141E-2</v>
      </c>
      <c r="AK811" s="41"/>
      <c r="AL811" s="42">
        <f t="shared" ref="AL811" si="1532">(AL810/AF810)-1</f>
        <v>-9.3285343781151164E-2</v>
      </c>
      <c r="AM811" s="43">
        <f t="shared" ref="AM811" si="1533">(AM810/AG810)-1</f>
        <v>-9.3285343781151053E-2</v>
      </c>
      <c r="AN811" s="43">
        <f t="shared" ref="AN811" si="1534">(AN810/AH810)-1</f>
        <v>-9.3285343781151053E-2</v>
      </c>
      <c r="AO811" s="42">
        <f t="shared" ref="AO811" si="1535">(AO810/AI810)-1</f>
        <v>8.437201863135102E-2</v>
      </c>
      <c r="AP811" s="42">
        <f t="shared" ref="AP811" si="1536">(AP810/AJ810)-1</f>
        <v>-0.16572007084921681</v>
      </c>
      <c r="AQ811" s="41"/>
      <c r="AR811" s="42">
        <f t="shared" ref="AR811" si="1537">(AR810/AL810)-1</f>
        <v>-1.0439242632250045E-2</v>
      </c>
      <c r="AS811" s="43">
        <f t="shared" ref="AS811" si="1538">(AS810/AM810)-1</f>
        <v>-1.0439242632250267E-2</v>
      </c>
      <c r="AT811" s="43">
        <f t="shared" ref="AT811" si="1539">(AT810/AN810)-1</f>
        <v>-1.0439242632250045E-2</v>
      </c>
      <c r="AU811" s="42">
        <f t="shared" ref="AU811" si="1540">(AU810/AO810)-1</f>
        <v>4.735516372795967E-2</v>
      </c>
      <c r="AV811" s="42">
        <f t="shared" ref="AV811" si="1541">(AV810/AP810)-1</f>
        <v>-5.5406492203128432E-2</v>
      </c>
      <c r="AW811" s="41"/>
      <c r="AX811" s="42">
        <f t="shared" ref="AX811" si="1542">(AX810/AR810)-1</f>
        <v>5.505907318596126E-3</v>
      </c>
      <c r="AY811" s="43">
        <f t="shared" ref="AY811" si="1543">(AY810/AS810)-1</f>
        <v>5.5059073185963481E-3</v>
      </c>
      <c r="AZ811" s="43">
        <f t="shared" ref="AZ811" si="1544">(AZ810/AT810)-1</f>
        <v>5.505907318595904E-3</v>
      </c>
      <c r="BA811" s="42">
        <f t="shared" ref="BA811" si="1545">(BA810/AU810)-1</f>
        <v>5.9054834054834027E-2</v>
      </c>
      <c r="BB811" s="42">
        <f t="shared" ref="BB811" si="1546">(BB810/AV810)-1</f>
        <v>-4.9463473214089171E-2</v>
      </c>
      <c r="BC811" s="41"/>
      <c r="BD811" s="42">
        <f t="shared" ref="BD811" si="1547">(BD810/AX810)-1</f>
        <v>3.5594179891091704E-2</v>
      </c>
      <c r="BE811" s="43">
        <f t="shared" ref="BE811" si="1548">(BE810/AY810)-1</f>
        <v>3.5594179891091482E-2</v>
      </c>
      <c r="BF811" s="43">
        <f t="shared" ref="BF811" si="1549">(BF810/AZ810)-1</f>
        <v>3.5594179891091926E-2</v>
      </c>
      <c r="BG811" s="42">
        <f t="shared" ref="BG811" si="1550">(BG810/BA810)-1</f>
        <v>3.0781528539473912E-2</v>
      </c>
      <c r="BH811" s="42">
        <f t="shared" ref="BH811" si="1551">(BH810/BB810)-1</f>
        <v>3.7739805040197805E-3</v>
      </c>
      <c r="BI811" s="41"/>
      <c r="BJ811" s="42">
        <f t="shared" ref="BJ811" si="1552">(BJ810/BD810)-1</f>
        <v>0.12138781619922945</v>
      </c>
      <c r="BK811" s="43">
        <f t="shared" ref="BK811" si="1553">(BK810/BE810)-1</f>
        <v>0.12138781619922989</v>
      </c>
      <c r="BL811" s="43">
        <f t="shared" ref="BL811" si="1554">(BL810/BF810)-1</f>
        <v>0.12138781619922945</v>
      </c>
      <c r="BM811" s="42">
        <f t="shared" ref="BM811" si="1555">(BM810/BG810)-1</f>
        <v>-7.5754478092344701E-3</v>
      </c>
      <c r="BN811" s="42">
        <f t="shared" ref="BN811" si="1556">AVERAGE(BN780:BN810)</f>
        <v>0.30511703551544067</v>
      </c>
      <c r="BO811" s="41"/>
      <c r="BP811" s="42">
        <f t="shared" ref="BP811" si="1557">(BP810/BJ810)-1</f>
        <v>0.14888951387245752</v>
      </c>
      <c r="BQ811" s="43">
        <f t="shared" ref="BQ811" si="1558">(BQ810/BK810)-1</f>
        <v>0.14888951387245708</v>
      </c>
      <c r="BR811" s="43">
        <f t="shared" ref="BR811" si="1559">(BR810/BL810)-1</f>
        <v>0.14888951387245708</v>
      </c>
      <c r="BS811" s="42">
        <f t="shared" ref="BS811" si="1560">(BS810/BM810)-1</f>
        <v>1.2717282744116654E-2</v>
      </c>
      <c r="BT811" s="42">
        <f t="shared" ref="BT811" si="1561">(BT810/BN810)-1</f>
        <v>0.13432240097131509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>
        <f>(B810+H810+N810+T810+Z810+AF810+AL810+AR810+AX810+BD810+BJ810+BP810)/12</f>
        <v>24741.071998207884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494.82143996415766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9">
        <f>(F810+L810+R810+X810+AD810+AJ810+AP810+AV810+BB810+BH810+BN810+BT810)/12</f>
        <v>0.32764418813873236</v>
      </c>
      <c r="AJ812" s="80"/>
    </row>
    <row r="817" spans="1:72" ht="15" customHeight="1" x14ac:dyDescent="0.35">
      <c r="A817" s="76" t="s">
        <v>37</v>
      </c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8"/>
    </row>
    <row r="819" spans="1:72" ht="15" customHeight="1" thickBot="1" x14ac:dyDescent="0.4"/>
    <row r="820" spans="1:72" ht="15" customHeight="1" x14ac:dyDescent="0.35">
      <c r="A820" s="55" t="s">
        <v>1</v>
      </c>
      <c r="B820" s="56" t="s">
        <v>2</v>
      </c>
      <c r="C820" s="57" t="s">
        <v>3</v>
      </c>
      <c r="D820" s="57" t="s">
        <v>4</v>
      </c>
      <c r="E820" s="58" t="s">
        <v>5</v>
      </c>
      <c r="F820" s="59" t="s">
        <v>6</v>
      </c>
      <c r="G820" s="55" t="s">
        <v>1</v>
      </c>
      <c r="H820" s="56" t="s">
        <v>2</v>
      </c>
      <c r="I820" s="57" t="s">
        <v>3</v>
      </c>
      <c r="J820" s="57" t="s">
        <v>4</v>
      </c>
      <c r="K820" s="58" t="s">
        <v>5</v>
      </c>
      <c r="L820" s="59" t="s">
        <v>6</v>
      </c>
      <c r="M820" s="55" t="s">
        <v>1</v>
      </c>
      <c r="N820" s="56" t="s">
        <v>2</v>
      </c>
      <c r="O820" s="57" t="s">
        <v>3</v>
      </c>
      <c r="P820" s="57" t="s">
        <v>4</v>
      </c>
      <c r="Q820" s="58" t="s">
        <v>5</v>
      </c>
      <c r="R820" s="59" t="s">
        <v>6</v>
      </c>
      <c r="S820" s="55" t="s">
        <v>1</v>
      </c>
      <c r="T820" s="56" t="s">
        <v>2</v>
      </c>
      <c r="U820" s="57" t="s">
        <v>3</v>
      </c>
      <c r="V820" s="57" t="s">
        <v>4</v>
      </c>
      <c r="W820" s="58" t="s">
        <v>5</v>
      </c>
      <c r="X820" s="59" t="s">
        <v>6</v>
      </c>
      <c r="Y820" s="55" t="s">
        <v>1</v>
      </c>
      <c r="Z820" s="56" t="s">
        <v>2</v>
      </c>
      <c r="AA820" s="57" t="s">
        <v>3</v>
      </c>
      <c r="AB820" s="57" t="s">
        <v>4</v>
      </c>
      <c r="AC820" s="58" t="s">
        <v>5</v>
      </c>
      <c r="AD820" s="59" t="s">
        <v>6</v>
      </c>
      <c r="AE820" s="55" t="s">
        <v>1</v>
      </c>
      <c r="AF820" s="56" t="s">
        <v>2</v>
      </c>
      <c r="AG820" s="57" t="s">
        <v>3</v>
      </c>
      <c r="AH820" s="57" t="s">
        <v>4</v>
      </c>
      <c r="AI820" s="58" t="s">
        <v>5</v>
      </c>
      <c r="AJ820" s="59" t="s">
        <v>6</v>
      </c>
      <c r="AK820" s="55" t="s">
        <v>1</v>
      </c>
      <c r="AL820" s="56" t="s">
        <v>2</v>
      </c>
      <c r="AM820" s="57" t="s">
        <v>3</v>
      </c>
      <c r="AN820" s="57" t="s">
        <v>4</v>
      </c>
      <c r="AO820" s="58" t="s">
        <v>5</v>
      </c>
      <c r="AP820" s="59" t="s">
        <v>6</v>
      </c>
      <c r="AQ820" s="55" t="s">
        <v>1</v>
      </c>
      <c r="AR820" s="56" t="s">
        <v>2</v>
      </c>
      <c r="AS820" s="57" t="s">
        <v>3</v>
      </c>
      <c r="AT820" s="57" t="s">
        <v>4</v>
      </c>
      <c r="AU820" s="58" t="s">
        <v>5</v>
      </c>
      <c r="AV820" s="59" t="s">
        <v>6</v>
      </c>
      <c r="AW820" s="55" t="s">
        <v>1</v>
      </c>
      <c r="AX820" s="56" t="s">
        <v>2</v>
      </c>
      <c r="AY820" s="57" t="s">
        <v>3</v>
      </c>
      <c r="AZ820" s="57" t="s">
        <v>4</v>
      </c>
      <c r="BA820" s="58" t="s">
        <v>5</v>
      </c>
      <c r="BB820" s="59" t="s">
        <v>6</v>
      </c>
      <c r="BC820" s="55" t="s">
        <v>1</v>
      </c>
      <c r="BD820" s="56" t="s">
        <v>2</v>
      </c>
      <c r="BE820" s="57" t="s">
        <v>3</v>
      </c>
      <c r="BF820" s="57" t="s">
        <v>4</v>
      </c>
      <c r="BG820" s="58" t="s">
        <v>5</v>
      </c>
      <c r="BH820" s="59" t="s">
        <v>6</v>
      </c>
      <c r="BI820" s="55" t="s">
        <v>1</v>
      </c>
      <c r="BJ820" s="56" t="s">
        <v>2</v>
      </c>
      <c r="BK820" s="57" t="s">
        <v>3</v>
      </c>
      <c r="BL820" s="57" t="s">
        <v>4</v>
      </c>
      <c r="BM820" s="58" t="s">
        <v>5</v>
      </c>
      <c r="BN820" s="59" t="s">
        <v>6</v>
      </c>
      <c r="BO820" s="55" t="s">
        <v>1</v>
      </c>
      <c r="BP820" s="56" t="s">
        <v>2</v>
      </c>
      <c r="BQ820" s="57" t="s">
        <v>3</v>
      </c>
      <c r="BR820" s="57" t="s">
        <v>4</v>
      </c>
      <c r="BS820" s="58" t="s">
        <v>5</v>
      </c>
      <c r="BT820" s="59" t="s">
        <v>6</v>
      </c>
    </row>
    <row r="821" spans="1:72" ht="15" customHeight="1" x14ac:dyDescent="0.35">
      <c r="A821" s="45">
        <v>46023</v>
      </c>
      <c r="B821" s="46">
        <v>30850</v>
      </c>
      <c r="C821" s="47">
        <f t="shared" ref="C821:C828" si="1562">B821/50</f>
        <v>617</v>
      </c>
      <c r="D821" s="47">
        <f t="shared" ref="D821:D828" si="1563">C821/1.21</f>
        <v>509.91735537190084</v>
      </c>
      <c r="E821" s="48">
        <v>1480</v>
      </c>
      <c r="F821" s="49">
        <f t="shared" ref="F821:F822" si="1564">D821/E821</f>
        <v>0.34453875362966274</v>
      </c>
      <c r="G821" s="45">
        <v>46054</v>
      </c>
      <c r="H821" s="46">
        <v>32905</v>
      </c>
      <c r="I821" s="47">
        <f t="shared" ref="I821:I848" si="1565">H821/50</f>
        <v>658.1</v>
      </c>
      <c r="J821" s="47">
        <f t="shared" ref="J821:J848" si="1566">I821/1.21</f>
        <v>543.88429752066122</v>
      </c>
      <c r="K821" s="48">
        <v>1465</v>
      </c>
      <c r="L821" s="49">
        <f t="shared" ref="L821:L848" si="1567">J821/K821</f>
        <v>0.3712520802188814</v>
      </c>
      <c r="M821" s="45">
        <v>46082</v>
      </c>
      <c r="N821" s="46">
        <v>35449</v>
      </c>
      <c r="O821" s="47">
        <f t="shared" ref="O821:O839" si="1568">N821/50</f>
        <v>708.98</v>
      </c>
      <c r="P821" s="47">
        <f t="shared" ref="P821:P839" si="1569">O821/1.21</f>
        <v>585.93388429752065</v>
      </c>
      <c r="Q821" s="48">
        <v>1415</v>
      </c>
      <c r="R821" s="49">
        <f t="shared" ref="R821:R851" si="1570">P821/Q821</f>
        <v>0.41408755074029729</v>
      </c>
      <c r="S821" s="45">
        <v>46113</v>
      </c>
      <c r="T821" s="46">
        <v>35247</v>
      </c>
      <c r="U821" s="47">
        <f t="shared" ref="U821:U850" si="1571">T821/50</f>
        <v>704.94</v>
      </c>
      <c r="V821" s="47">
        <f t="shared" ref="V821:V850" si="1572">U821/1.21</f>
        <v>582.59504132231416</v>
      </c>
      <c r="W821" s="48">
        <v>1415</v>
      </c>
      <c r="X821" s="49">
        <f t="shared" ref="X821:X850" si="1573">V821/W821</f>
        <v>0.41172794439739518</v>
      </c>
      <c r="Y821" s="45">
        <v>46143</v>
      </c>
      <c r="Z821" s="46">
        <v>36120</v>
      </c>
      <c r="AA821" s="47">
        <f t="shared" ref="AA821:AA851" si="1574">Z821/50</f>
        <v>722.4</v>
      </c>
      <c r="AB821" s="47">
        <f t="shared" ref="AB821:AB851" si="1575">AA821/1.21</f>
        <v>597.02479338842977</v>
      </c>
      <c r="AC821" s="48">
        <v>1415</v>
      </c>
      <c r="AD821" s="49">
        <f t="shared" ref="AD821:AD851" si="1576">AB821/AC821</f>
        <v>0.42192564903775953</v>
      </c>
      <c r="AE821" s="45">
        <v>46174</v>
      </c>
      <c r="AF821" s="46"/>
      <c r="AG821" s="47">
        <f t="shared" ref="AG821:AG850" si="1577">AF821/50</f>
        <v>0</v>
      </c>
      <c r="AH821" s="47">
        <f t="shared" ref="AH821:AH850" si="1578">AG821/1.21</f>
        <v>0</v>
      </c>
      <c r="AI821" s="48"/>
      <c r="AJ821" s="49" t="e">
        <f t="shared" ref="AJ821:AJ850" si="1579">AH821/AI821</f>
        <v>#DIV/0!</v>
      </c>
      <c r="AK821" s="45">
        <v>46204</v>
      </c>
      <c r="AL821" s="46"/>
      <c r="AM821" s="47">
        <f t="shared" ref="AM821:AM851" si="1580">AL821/50</f>
        <v>0</v>
      </c>
      <c r="AN821" s="47">
        <f t="shared" ref="AN821:AN851" si="1581">AM821/1.21</f>
        <v>0</v>
      </c>
      <c r="AO821" s="48"/>
      <c r="AP821" s="49" t="e">
        <f t="shared" ref="AP821:AP851" si="1582">AN821/AO821</f>
        <v>#DIV/0!</v>
      </c>
      <c r="AQ821" s="45">
        <v>46235</v>
      </c>
      <c r="AR821" s="46"/>
      <c r="AS821" s="47">
        <f t="shared" ref="AS821:AS851" si="1583">AR821/50</f>
        <v>0</v>
      </c>
      <c r="AT821" s="47">
        <f t="shared" ref="AT821:AT851" si="1584">AS821/1.21</f>
        <v>0</v>
      </c>
      <c r="AU821" s="48"/>
      <c r="AV821" s="49" t="e">
        <f t="shared" ref="AV821:AV851" si="1585">AT821/AU821</f>
        <v>#DIV/0!</v>
      </c>
      <c r="AW821" s="45">
        <v>46266</v>
      </c>
      <c r="AX821" s="46"/>
      <c r="AY821" s="47">
        <f t="shared" ref="AY821:AY850" si="1586">AX821/50</f>
        <v>0</v>
      </c>
      <c r="AZ821" s="47">
        <f t="shared" ref="AZ821:AZ850" si="1587">AY821/1.21</f>
        <v>0</v>
      </c>
      <c r="BA821" s="48"/>
      <c r="BB821" s="49" t="e">
        <f t="shared" ref="BB821:BB850" si="1588">AZ821/BA821</f>
        <v>#DIV/0!</v>
      </c>
      <c r="BC821" s="45">
        <v>46296</v>
      </c>
      <c r="BD821" s="46"/>
      <c r="BE821" s="47">
        <f t="shared" ref="BE821:BE851" si="1589">BD821/50</f>
        <v>0</v>
      </c>
      <c r="BF821" s="47">
        <f t="shared" ref="BF821:BF851" si="1590">BE821/1.21</f>
        <v>0</v>
      </c>
      <c r="BG821" s="48"/>
      <c r="BH821" s="49" t="e">
        <f t="shared" ref="BH821:BH851" si="1591">BF821/BG821</f>
        <v>#DIV/0!</v>
      </c>
      <c r="BI821" s="45">
        <v>46327</v>
      </c>
      <c r="BJ821" s="46"/>
      <c r="BK821" s="47">
        <f t="shared" ref="BK821:BK850" si="1592">BJ821/50</f>
        <v>0</v>
      </c>
      <c r="BL821" s="47">
        <f t="shared" ref="BL821:BL850" si="1593">BK821/1.21</f>
        <v>0</v>
      </c>
      <c r="BM821" s="48"/>
      <c r="BN821" s="49" t="e">
        <f t="shared" ref="BN821:BN850" si="1594">BL821/BM821</f>
        <v>#DIV/0!</v>
      </c>
      <c r="BO821" s="45">
        <v>46357</v>
      </c>
      <c r="BP821" s="46"/>
      <c r="BQ821" s="47">
        <f t="shared" ref="BQ821:BQ846" si="1595">BP821/50</f>
        <v>0</v>
      </c>
      <c r="BR821" s="47">
        <f t="shared" ref="BR821:BR846" si="1596">BQ821/1.21</f>
        <v>0</v>
      </c>
      <c r="BS821" s="48"/>
      <c r="BT821" s="49" t="e">
        <f t="shared" ref="BT821:BT846" si="1597">BR821/BS821</f>
        <v>#DIV/0!</v>
      </c>
    </row>
    <row r="822" spans="1:72" ht="15" customHeight="1" x14ac:dyDescent="0.35">
      <c r="A822" s="45">
        <v>46024</v>
      </c>
      <c r="B822" s="46">
        <v>30852</v>
      </c>
      <c r="C822" s="47">
        <f t="shared" si="1562"/>
        <v>617.04</v>
      </c>
      <c r="D822" s="47">
        <f t="shared" si="1563"/>
        <v>509.95041322314046</v>
      </c>
      <c r="E822" s="48">
        <v>1495</v>
      </c>
      <c r="F822" s="49">
        <f t="shared" si="1564"/>
        <v>0.34110395533320431</v>
      </c>
      <c r="G822" s="45">
        <v>46055</v>
      </c>
      <c r="H822" s="46">
        <v>33035</v>
      </c>
      <c r="I822" s="47">
        <f t="shared" si="1565"/>
        <v>660.7</v>
      </c>
      <c r="J822" s="47">
        <f t="shared" si="1566"/>
        <v>546.03305785123973</v>
      </c>
      <c r="K822" s="48">
        <v>1470</v>
      </c>
      <c r="L822" s="49">
        <f t="shared" si="1567"/>
        <v>0.37145105976274811</v>
      </c>
      <c r="M822" s="45">
        <v>46083</v>
      </c>
      <c r="N822" s="46">
        <v>35437</v>
      </c>
      <c r="O822" s="47">
        <f t="shared" si="1568"/>
        <v>708.74</v>
      </c>
      <c r="P822" s="47">
        <f t="shared" si="1569"/>
        <v>585.73553719008271</v>
      </c>
      <c r="Q822" s="48">
        <v>1415</v>
      </c>
      <c r="R822" s="49">
        <f t="shared" si="1570"/>
        <v>0.41394737610606552</v>
      </c>
      <c r="S822" s="45">
        <v>46114</v>
      </c>
      <c r="T822" s="46">
        <v>35249</v>
      </c>
      <c r="U822" s="47">
        <f t="shared" si="1571"/>
        <v>704.98</v>
      </c>
      <c r="V822" s="47">
        <f t="shared" si="1572"/>
        <v>582.62809917355378</v>
      </c>
      <c r="W822" s="48">
        <v>1415</v>
      </c>
      <c r="X822" s="49">
        <f t="shared" si="1573"/>
        <v>0.41175130683643374</v>
      </c>
      <c r="Y822" s="45">
        <v>46144</v>
      </c>
      <c r="Z822" s="46">
        <v>36230</v>
      </c>
      <c r="AA822" s="47">
        <f t="shared" si="1574"/>
        <v>724.6</v>
      </c>
      <c r="AB822" s="47">
        <f t="shared" si="1575"/>
        <v>598.84297520661164</v>
      </c>
      <c r="AC822" s="48">
        <v>1415</v>
      </c>
      <c r="AD822" s="49">
        <f t="shared" si="1576"/>
        <v>0.42321058318488453</v>
      </c>
      <c r="AE822" s="45">
        <v>46175</v>
      </c>
      <c r="AF822" s="46"/>
      <c r="AG822" s="47">
        <f t="shared" si="1577"/>
        <v>0</v>
      </c>
      <c r="AH822" s="47">
        <f t="shared" si="1578"/>
        <v>0</v>
      </c>
      <c r="AI822" s="48"/>
      <c r="AJ822" s="49" t="e">
        <f t="shared" si="1579"/>
        <v>#DIV/0!</v>
      </c>
      <c r="AK822" s="45">
        <v>46205</v>
      </c>
      <c r="AL822" s="46"/>
      <c r="AM822" s="47">
        <f t="shared" si="1580"/>
        <v>0</v>
      </c>
      <c r="AN822" s="47">
        <f t="shared" si="1581"/>
        <v>0</v>
      </c>
      <c r="AO822" s="48"/>
      <c r="AP822" s="49" t="e">
        <f t="shared" si="1582"/>
        <v>#DIV/0!</v>
      </c>
      <c r="AQ822" s="45">
        <v>46236</v>
      </c>
      <c r="AR822" s="46"/>
      <c r="AS822" s="47">
        <f t="shared" si="1583"/>
        <v>0</v>
      </c>
      <c r="AT822" s="47">
        <f t="shared" si="1584"/>
        <v>0</v>
      </c>
      <c r="AU822" s="48"/>
      <c r="AV822" s="49" t="e">
        <f t="shared" si="1585"/>
        <v>#DIV/0!</v>
      </c>
      <c r="AW822" s="45">
        <v>46267</v>
      </c>
      <c r="AX822" s="46"/>
      <c r="AY822" s="47">
        <f t="shared" si="1586"/>
        <v>0</v>
      </c>
      <c r="AZ822" s="47">
        <f t="shared" si="1587"/>
        <v>0</v>
      </c>
      <c r="BA822" s="48"/>
      <c r="BB822" s="49" t="e">
        <f t="shared" si="1588"/>
        <v>#DIV/0!</v>
      </c>
      <c r="BC822" s="45">
        <v>46297</v>
      </c>
      <c r="BD822" s="46"/>
      <c r="BE822" s="47">
        <f t="shared" si="1589"/>
        <v>0</v>
      </c>
      <c r="BF822" s="47">
        <f t="shared" si="1590"/>
        <v>0</v>
      </c>
      <c r="BG822" s="48"/>
      <c r="BH822" s="49" t="e">
        <f t="shared" si="1591"/>
        <v>#DIV/0!</v>
      </c>
      <c r="BI822" s="45">
        <v>46328</v>
      </c>
      <c r="BJ822" s="46"/>
      <c r="BK822" s="47">
        <f t="shared" si="1592"/>
        <v>0</v>
      </c>
      <c r="BL822" s="47">
        <f t="shared" si="1593"/>
        <v>0</v>
      </c>
      <c r="BM822" s="48"/>
      <c r="BN822" s="49" t="e">
        <f t="shared" si="1594"/>
        <v>#DIV/0!</v>
      </c>
      <c r="BO822" s="45">
        <v>46358</v>
      </c>
      <c r="BP822" s="46"/>
      <c r="BQ822" s="47">
        <f t="shared" si="1595"/>
        <v>0</v>
      </c>
      <c r="BR822" s="47">
        <f t="shared" si="1596"/>
        <v>0</v>
      </c>
      <c r="BS822" s="48"/>
      <c r="BT822" s="49" t="e">
        <f t="shared" si="1597"/>
        <v>#DIV/0!</v>
      </c>
    </row>
    <row r="823" spans="1:72" ht="15" customHeight="1" x14ac:dyDescent="0.35">
      <c r="A823" s="45">
        <v>46025</v>
      </c>
      <c r="B823" s="46">
        <v>30854</v>
      </c>
      <c r="C823" s="47">
        <f t="shared" si="1562"/>
        <v>617.08000000000004</v>
      </c>
      <c r="D823" s="47">
        <f t="shared" si="1563"/>
        <v>509.98347107438019</v>
      </c>
      <c r="E823" s="48">
        <v>1495</v>
      </c>
      <c r="F823" s="49">
        <f>D823/E823</f>
        <v>0.34112606760828107</v>
      </c>
      <c r="G823" s="45">
        <v>46056</v>
      </c>
      <c r="H823" s="46">
        <v>33165</v>
      </c>
      <c r="I823" s="47">
        <f t="shared" si="1565"/>
        <v>663.3</v>
      </c>
      <c r="J823" s="47">
        <f t="shared" si="1566"/>
        <v>548.18181818181813</v>
      </c>
      <c r="K823" s="48">
        <v>1465</v>
      </c>
      <c r="L823" s="49">
        <f t="shared" si="1567"/>
        <v>0.37418554142103627</v>
      </c>
      <c r="M823" s="45">
        <v>46084</v>
      </c>
      <c r="N823" s="46">
        <v>35425</v>
      </c>
      <c r="O823" s="47">
        <f t="shared" si="1568"/>
        <v>708.5</v>
      </c>
      <c r="P823" s="47">
        <f t="shared" si="1569"/>
        <v>585.53719008264466</v>
      </c>
      <c r="Q823" s="48">
        <v>1435</v>
      </c>
      <c r="R823" s="49">
        <f t="shared" si="1570"/>
        <v>0.40803985371612866</v>
      </c>
      <c r="S823" s="45">
        <v>46115</v>
      </c>
      <c r="T823" s="46">
        <v>35251</v>
      </c>
      <c r="U823" s="47">
        <f t="shared" si="1571"/>
        <v>705.02</v>
      </c>
      <c r="V823" s="47">
        <f t="shared" si="1572"/>
        <v>582.6611570247934</v>
      </c>
      <c r="W823" s="48">
        <v>1415</v>
      </c>
      <c r="X823" s="49">
        <f t="shared" si="1573"/>
        <v>0.41177466927547235</v>
      </c>
      <c r="Y823" s="45">
        <v>46145</v>
      </c>
      <c r="Z823" s="46">
        <v>36340</v>
      </c>
      <c r="AA823" s="47">
        <f t="shared" si="1574"/>
        <v>726.8</v>
      </c>
      <c r="AB823" s="47">
        <f t="shared" si="1575"/>
        <v>600.6611570247934</v>
      </c>
      <c r="AC823" s="48">
        <v>1415</v>
      </c>
      <c r="AD823" s="49">
        <f t="shared" si="1576"/>
        <v>0.42449551733200946</v>
      </c>
      <c r="AE823" s="45">
        <v>46176</v>
      </c>
      <c r="AF823" s="46"/>
      <c r="AG823" s="47">
        <f t="shared" si="1577"/>
        <v>0</v>
      </c>
      <c r="AH823" s="47">
        <f t="shared" si="1578"/>
        <v>0</v>
      </c>
      <c r="AI823" s="48"/>
      <c r="AJ823" s="49" t="e">
        <f t="shared" si="1579"/>
        <v>#DIV/0!</v>
      </c>
      <c r="AK823" s="45">
        <v>46206</v>
      </c>
      <c r="AL823" s="46"/>
      <c r="AM823" s="47">
        <f t="shared" si="1580"/>
        <v>0</v>
      </c>
      <c r="AN823" s="47">
        <f t="shared" si="1581"/>
        <v>0</v>
      </c>
      <c r="AO823" s="48"/>
      <c r="AP823" s="49" t="e">
        <f t="shared" si="1582"/>
        <v>#DIV/0!</v>
      </c>
      <c r="AQ823" s="45">
        <v>46237</v>
      </c>
      <c r="AR823" s="46"/>
      <c r="AS823" s="47">
        <f t="shared" si="1583"/>
        <v>0</v>
      </c>
      <c r="AT823" s="47">
        <f t="shared" si="1584"/>
        <v>0</v>
      </c>
      <c r="AU823" s="48"/>
      <c r="AV823" s="49" t="e">
        <f t="shared" si="1585"/>
        <v>#DIV/0!</v>
      </c>
      <c r="AW823" s="45">
        <v>46268</v>
      </c>
      <c r="AX823" s="46"/>
      <c r="AY823" s="47">
        <f t="shared" si="1586"/>
        <v>0</v>
      </c>
      <c r="AZ823" s="47">
        <f t="shared" si="1587"/>
        <v>0</v>
      </c>
      <c r="BA823" s="48"/>
      <c r="BB823" s="49" t="e">
        <f t="shared" si="1588"/>
        <v>#DIV/0!</v>
      </c>
      <c r="BC823" s="45">
        <v>46298</v>
      </c>
      <c r="BD823" s="46"/>
      <c r="BE823" s="47">
        <f t="shared" si="1589"/>
        <v>0</v>
      </c>
      <c r="BF823" s="47">
        <f t="shared" si="1590"/>
        <v>0</v>
      </c>
      <c r="BG823" s="48"/>
      <c r="BH823" s="49" t="e">
        <f t="shared" si="1591"/>
        <v>#DIV/0!</v>
      </c>
      <c r="BI823" s="45">
        <v>46329</v>
      </c>
      <c r="BJ823" s="46"/>
      <c r="BK823" s="47">
        <f t="shared" si="1592"/>
        <v>0</v>
      </c>
      <c r="BL823" s="47">
        <f t="shared" si="1593"/>
        <v>0</v>
      </c>
      <c r="BM823" s="48"/>
      <c r="BN823" s="49" t="e">
        <f t="shared" si="1594"/>
        <v>#DIV/0!</v>
      </c>
      <c r="BO823" s="45">
        <v>46359</v>
      </c>
      <c r="BP823" s="46"/>
      <c r="BQ823" s="47">
        <f t="shared" si="1595"/>
        <v>0</v>
      </c>
      <c r="BR823" s="47">
        <f t="shared" si="1596"/>
        <v>0</v>
      </c>
      <c r="BS823" s="48"/>
      <c r="BT823" s="49" t="e">
        <f t="shared" si="1597"/>
        <v>#DIV/0!</v>
      </c>
    </row>
    <row r="824" spans="1:72" ht="15" customHeight="1" x14ac:dyDescent="0.35">
      <c r="A824" s="45">
        <v>46026</v>
      </c>
      <c r="B824" s="46">
        <v>30856</v>
      </c>
      <c r="C824" s="47">
        <f t="shared" si="1562"/>
        <v>617.12</v>
      </c>
      <c r="D824" s="47">
        <f t="shared" si="1563"/>
        <v>510.01652892561987</v>
      </c>
      <c r="E824" s="48">
        <v>1495</v>
      </c>
      <c r="F824" s="49">
        <f t="shared" ref="F824:F851" si="1598">D824/E824</f>
        <v>0.34114817988335777</v>
      </c>
      <c r="G824" s="45">
        <v>46057</v>
      </c>
      <c r="H824" s="46">
        <v>33295</v>
      </c>
      <c r="I824" s="47">
        <f t="shared" si="1565"/>
        <v>665.9</v>
      </c>
      <c r="J824" s="47">
        <f t="shared" si="1566"/>
        <v>550.33057851239664</v>
      </c>
      <c r="K824" s="48">
        <v>1465</v>
      </c>
      <c r="L824" s="49">
        <f t="shared" si="1567"/>
        <v>0.37565227202211376</v>
      </c>
      <c r="M824" s="45">
        <v>46085</v>
      </c>
      <c r="N824" s="46">
        <v>35413</v>
      </c>
      <c r="O824" s="47">
        <f t="shared" si="1568"/>
        <v>708.26</v>
      </c>
      <c r="P824" s="47">
        <f t="shared" si="1569"/>
        <v>585.3388429752066</v>
      </c>
      <c r="Q824" s="48">
        <v>1420</v>
      </c>
      <c r="R824" s="49">
        <f t="shared" si="1570"/>
        <v>0.4122104527994413</v>
      </c>
      <c r="S824" s="45">
        <v>46116</v>
      </c>
      <c r="T824" s="46">
        <v>35253</v>
      </c>
      <c r="U824" s="47">
        <f t="shared" si="1571"/>
        <v>705.06</v>
      </c>
      <c r="V824" s="47">
        <f t="shared" si="1572"/>
        <v>582.69421487603302</v>
      </c>
      <c r="W824" s="48">
        <v>1415</v>
      </c>
      <c r="X824" s="49">
        <f t="shared" si="1573"/>
        <v>0.41179803171451096</v>
      </c>
      <c r="Y824" s="45">
        <v>46146</v>
      </c>
      <c r="Z824" s="46">
        <v>36450</v>
      </c>
      <c r="AA824" s="47">
        <f t="shared" si="1574"/>
        <v>729</v>
      </c>
      <c r="AB824" s="47">
        <f t="shared" si="1575"/>
        <v>602.47933884297527</v>
      </c>
      <c r="AC824" s="48">
        <v>1425</v>
      </c>
      <c r="AD824" s="49">
        <f t="shared" si="1576"/>
        <v>0.42279251848629845</v>
      </c>
      <c r="AE824" s="45">
        <v>46177</v>
      </c>
      <c r="AF824" s="46"/>
      <c r="AG824" s="47">
        <f t="shared" si="1577"/>
        <v>0</v>
      </c>
      <c r="AH824" s="47">
        <f t="shared" si="1578"/>
        <v>0</v>
      </c>
      <c r="AI824" s="48"/>
      <c r="AJ824" s="49" t="e">
        <f t="shared" si="1579"/>
        <v>#DIV/0!</v>
      </c>
      <c r="AK824" s="45">
        <v>46207</v>
      </c>
      <c r="AL824" s="46"/>
      <c r="AM824" s="47">
        <f t="shared" si="1580"/>
        <v>0</v>
      </c>
      <c r="AN824" s="47">
        <f t="shared" si="1581"/>
        <v>0</v>
      </c>
      <c r="AO824" s="48"/>
      <c r="AP824" s="49" t="e">
        <f t="shared" si="1582"/>
        <v>#DIV/0!</v>
      </c>
      <c r="AQ824" s="45">
        <v>46238</v>
      </c>
      <c r="AR824" s="46"/>
      <c r="AS824" s="47">
        <f t="shared" si="1583"/>
        <v>0</v>
      </c>
      <c r="AT824" s="47">
        <f t="shared" si="1584"/>
        <v>0</v>
      </c>
      <c r="AU824" s="48"/>
      <c r="AV824" s="49" t="e">
        <f t="shared" si="1585"/>
        <v>#DIV/0!</v>
      </c>
      <c r="AW824" s="45">
        <v>46269</v>
      </c>
      <c r="AX824" s="46"/>
      <c r="AY824" s="47">
        <f t="shared" si="1586"/>
        <v>0</v>
      </c>
      <c r="AZ824" s="47">
        <f t="shared" si="1587"/>
        <v>0</v>
      </c>
      <c r="BA824" s="48"/>
      <c r="BB824" s="49" t="e">
        <f t="shared" si="1588"/>
        <v>#DIV/0!</v>
      </c>
      <c r="BC824" s="45">
        <v>46299</v>
      </c>
      <c r="BD824" s="46"/>
      <c r="BE824" s="47">
        <f t="shared" si="1589"/>
        <v>0</v>
      </c>
      <c r="BF824" s="47">
        <f t="shared" si="1590"/>
        <v>0</v>
      </c>
      <c r="BG824" s="48"/>
      <c r="BH824" s="49" t="e">
        <f t="shared" si="1591"/>
        <v>#DIV/0!</v>
      </c>
      <c r="BI824" s="45">
        <v>46330</v>
      </c>
      <c r="BJ824" s="46"/>
      <c r="BK824" s="47">
        <f t="shared" si="1592"/>
        <v>0</v>
      </c>
      <c r="BL824" s="47">
        <f t="shared" si="1593"/>
        <v>0</v>
      </c>
      <c r="BM824" s="48"/>
      <c r="BN824" s="49" t="e">
        <f t="shared" si="1594"/>
        <v>#DIV/0!</v>
      </c>
      <c r="BO824" s="45">
        <v>46360</v>
      </c>
      <c r="BP824" s="46"/>
      <c r="BQ824" s="47">
        <f t="shared" si="1595"/>
        <v>0</v>
      </c>
      <c r="BR824" s="47">
        <f t="shared" si="1596"/>
        <v>0</v>
      </c>
      <c r="BS824" s="48"/>
      <c r="BT824" s="49" t="e">
        <f t="shared" si="1597"/>
        <v>#DIV/0!</v>
      </c>
    </row>
    <row r="825" spans="1:72" ht="15" customHeight="1" x14ac:dyDescent="0.35">
      <c r="A825" s="45">
        <v>46027</v>
      </c>
      <c r="B825" s="46">
        <v>30858</v>
      </c>
      <c r="C825" s="47">
        <f t="shared" si="1562"/>
        <v>617.16</v>
      </c>
      <c r="D825" s="47">
        <f t="shared" si="1563"/>
        <v>510.04958677685948</v>
      </c>
      <c r="E825" s="48">
        <v>1495</v>
      </c>
      <c r="F825" s="49">
        <f t="shared" si="1598"/>
        <v>0.34117029215843442</v>
      </c>
      <c r="G825" s="45">
        <v>46058</v>
      </c>
      <c r="H825" s="46">
        <v>33425</v>
      </c>
      <c r="I825" s="47">
        <f t="shared" si="1565"/>
        <v>668.5</v>
      </c>
      <c r="J825" s="47">
        <f t="shared" si="1566"/>
        <v>552.47933884297527</v>
      </c>
      <c r="K825" s="48">
        <v>1460</v>
      </c>
      <c r="L825" s="49">
        <f t="shared" si="1567"/>
        <v>0.37841050605683235</v>
      </c>
      <c r="M825" s="45">
        <v>46086</v>
      </c>
      <c r="N825" s="46">
        <v>35401</v>
      </c>
      <c r="O825" s="47">
        <f t="shared" si="1568"/>
        <v>708.02</v>
      </c>
      <c r="P825" s="47">
        <f t="shared" si="1569"/>
        <v>585.14049586776855</v>
      </c>
      <c r="Q825" s="48">
        <v>1425</v>
      </c>
      <c r="R825" s="49">
        <f t="shared" si="1570"/>
        <v>0.41062490938089019</v>
      </c>
      <c r="S825" s="45">
        <v>46117</v>
      </c>
      <c r="T825" s="46">
        <v>35255</v>
      </c>
      <c r="U825" s="47">
        <f t="shared" si="1571"/>
        <v>705.1</v>
      </c>
      <c r="V825" s="47">
        <f t="shared" si="1572"/>
        <v>582.72727272727275</v>
      </c>
      <c r="W825" s="48">
        <v>1415</v>
      </c>
      <c r="X825" s="49">
        <f t="shared" si="1573"/>
        <v>0.41182139415354962</v>
      </c>
      <c r="Y825" s="45">
        <v>46147</v>
      </c>
      <c r="Z825" s="46">
        <v>36560</v>
      </c>
      <c r="AA825" s="47">
        <f t="shared" si="1574"/>
        <v>731.2</v>
      </c>
      <c r="AB825" s="47">
        <f t="shared" si="1575"/>
        <v>604.29752066115714</v>
      </c>
      <c r="AC825" s="48">
        <v>1415</v>
      </c>
      <c r="AD825" s="49">
        <f t="shared" si="1576"/>
        <v>0.42706538562625945</v>
      </c>
      <c r="AE825" s="45">
        <v>46178</v>
      </c>
      <c r="AF825" s="46"/>
      <c r="AG825" s="47">
        <f t="shared" si="1577"/>
        <v>0</v>
      </c>
      <c r="AH825" s="47">
        <f t="shared" si="1578"/>
        <v>0</v>
      </c>
      <c r="AI825" s="48"/>
      <c r="AJ825" s="49" t="e">
        <f t="shared" si="1579"/>
        <v>#DIV/0!</v>
      </c>
      <c r="AK825" s="45">
        <v>46208</v>
      </c>
      <c r="AL825" s="46"/>
      <c r="AM825" s="47">
        <f t="shared" si="1580"/>
        <v>0</v>
      </c>
      <c r="AN825" s="47">
        <f t="shared" si="1581"/>
        <v>0</v>
      </c>
      <c r="AO825" s="48"/>
      <c r="AP825" s="49" t="e">
        <f t="shared" si="1582"/>
        <v>#DIV/0!</v>
      </c>
      <c r="AQ825" s="45">
        <v>46239</v>
      </c>
      <c r="AR825" s="46"/>
      <c r="AS825" s="47">
        <f t="shared" si="1583"/>
        <v>0</v>
      </c>
      <c r="AT825" s="47">
        <f t="shared" si="1584"/>
        <v>0</v>
      </c>
      <c r="AU825" s="48"/>
      <c r="AV825" s="49" t="e">
        <f t="shared" si="1585"/>
        <v>#DIV/0!</v>
      </c>
      <c r="AW825" s="45">
        <v>46270</v>
      </c>
      <c r="AX825" s="46"/>
      <c r="AY825" s="47">
        <f t="shared" si="1586"/>
        <v>0</v>
      </c>
      <c r="AZ825" s="47">
        <f t="shared" si="1587"/>
        <v>0</v>
      </c>
      <c r="BA825" s="48"/>
      <c r="BB825" s="49" t="e">
        <f t="shared" si="1588"/>
        <v>#DIV/0!</v>
      </c>
      <c r="BC825" s="45">
        <v>46300</v>
      </c>
      <c r="BD825" s="46"/>
      <c r="BE825" s="47">
        <f t="shared" si="1589"/>
        <v>0</v>
      </c>
      <c r="BF825" s="47">
        <f t="shared" si="1590"/>
        <v>0</v>
      </c>
      <c r="BG825" s="48"/>
      <c r="BH825" s="49" t="e">
        <f t="shared" si="1591"/>
        <v>#DIV/0!</v>
      </c>
      <c r="BI825" s="45">
        <v>46331</v>
      </c>
      <c r="BJ825" s="46"/>
      <c r="BK825" s="47">
        <f t="shared" si="1592"/>
        <v>0</v>
      </c>
      <c r="BL825" s="47">
        <f t="shared" si="1593"/>
        <v>0</v>
      </c>
      <c r="BM825" s="48"/>
      <c r="BN825" s="49" t="e">
        <f t="shared" si="1594"/>
        <v>#DIV/0!</v>
      </c>
      <c r="BO825" s="45">
        <v>46361</v>
      </c>
      <c r="BP825" s="46"/>
      <c r="BQ825" s="47">
        <f t="shared" si="1595"/>
        <v>0</v>
      </c>
      <c r="BR825" s="47">
        <f t="shared" si="1596"/>
        <v>0</v>
      </c>
      <c r="BS825" s="48"/>
      <c r="BT825" s="49" t="e">
        <f t="shared" si="1597"/>
        <v>#DIV/0!</v>
      </c>
    </row>
    <row r="826" spans="1:72" ht="15" customHeight="1" x14ac:dyDescent="0.35">
      <c r="A826" s="45">
        <v>46028</v>
      </c>
      <c r="B826" s="46">
        <v>30860</v>
      </c>
      <c r="C826" s="47">
        <f t="shared" si="1562"/>
        <v>617.20000000000005</v>
      </c>
      <c r="D826" s="47">
        <f t="shared" si="1563"/>
        <v>510.08264462809922</v>
      </c>
      <c r="E826" s="48">
        <v>1490</v>
      </c>
      <c r="F826" s="49">
        <f t="shared" si="1598"/>
        <v>0.34233734538798605</v>
      </c>
      <c r="G826" s="45">
        <v>46059</v>
      </c>
      <c r="H826" s="46">
        <v>33555</v>
      </c>
      <c r="I826" s="47">
        <f t="shared" si="1565"/>
        <v>671.1</v>
      </c>
      <c r="J826" s="47">
        <f t="shared" si="1566"/>
        <v>554.62809917355378</v>
      </c>
      <c r="K826" s="48">
        <v>1450</v>
      </c>
      <c r="L826" s="49">
        <f t="shared" si="1567"/>
        <v>0.38250213736107158</v>
      </c>
      <c r="M826" s="45">
        <v>46087</v>
      </c>
      <c r="N826" s="46">
        <v>35389</v>
      </c>
      <c r="O826" s="47">
        <f t="shared" si="1568"/>
        <v>707.78</v>
      </c>
      <c r="P826" s="47">
        <f t="shared" si="1569"/>
        <v>584.94214876033061</v>
      </c>
      <c r="Q826" s="48">
        <v>1435</v>
      </c>
      <c r="R826" s="49">
        <f t="shared" si="1570"/>
        <v>0.40762519077374954</v>
      </c>
      <c r="S826" s="45">
        <v>46118</v>
      </c>
      <c r="T826" s="46">
        <v>35257</v>
      </c>
      <c r="U826" s="47">
        <f t="shared" si="1571"/>
        <v>705.14</v>
      </c>
      <c r="V826" s="47">
        <f t="shared" si="1572"/>
        <v>582.76033057851237</v>
      </c>
      <c r="W826" s="48">
        <v>1415</v>
      </c>
      <c r="X826" s="49">
        <f t="shared" si="1573"/>
        <v>0.41184475659258823</v>
      </c>
      <c r="Y826" s="45">
        <v>46148</v>
      </c>
      <c r="Z826" s="46">
        <v>36670</v>
      </c>
      <c r="AA826" s="47">
        <f t="shared" si="1574"/>
        <v>733.4</v>
      </c>
      <c r="AB826" s="47">
        <f t="shared" si="1575"/>
        <v>606.11570247933889</v>
      </c>
      <c r="AC826" s="48">
        <v>1410</v>
      </c>
      <c r="AD826" s="49">
        <f t="shared" si="1576"/>
        <v>0.42986929253853823</v>
      </c>
      <c r="AE826" s="45">
        <v>46179</v>
      </c>
      <c r="AF826" s="46"/>
      <c r="AG826" s="47">
        <f t="shared" si="1577"/>
        <v>0</v>
      </c>
      <c r="AH826" s="47">
        <f t="shared" si="1578"/>
        <v>0</v>
      </c>
      <c r="AI826" s="48"/>
      <c r="AJ826" s="49" t="e">
        <f t="shared" si="1579"/>
        <v>#DIV/0!</v>
      </c>
      <c r="AK826" s="45">
        <v>46209</v>
      </c>
      <c r="AL826" s="46"/>
      <c r="AM826" s="47">
        <f t="shared" si="1580"/>
        <v>0</v>
      </c>
      <c r="AN826" s="47">
        <f t="shared" si="1581"/>
        <v>0</v>
      </c>
      <c r="AO826" s="48"/>
      <c r="AP826" s="49" t="e">
        <f t="shared" si="1582"/>
        <v>#DIV/0!</v>
      </c>
      <c r="AQ826" s="45">
        <v>46240</v>
      </c>
      <c r="AR826" s="46"/>
      <c r="AS826" s="47">
        <f t="shared" si="1583"/>
        <v>0</v>
      </c>
      <c r="AT826" s="47">
        <f t="shared" si="1584"/>
        <v>0</v>
      </c>
      <c r="AU826" s="48"/>
      <c r="AV826" s="49" t="e">
        <f t="shared" si="1585"/>
        <v>#DIV/0!</v>
      </c>
      <c r="AW826" s="45">
        <v>46271</v>
      </c>
      <c r="AX826" s="46"/>
      <c r="AY826" s="47">
        <f t="shared" si="1586"/>
        <v>0</v>
      </c>
      <c r="AZ826" s="47">
        <f t="shared" si="1587"/>
        <v>0</v>
      </c>
      <c r="BA826" s="48"/>
      <c r="BB826" s="49" t="e">
        <f t="shared" si="1588"/>
        <v>#DIV/0!</v>
      </c>
      <c r="BC826" s="45">
        <v>46301</v>
      </c>
      <c r="BD826" s="46"/>
      <c r="BE826" s="47">
        <f t="shared" si="1589"/>
        <v>0</v>
      </c>
      <c r="BF826" s="47">
        <f t="shared" si="1590"/>
        <v>0</v>
      </c>
      <c r="BG826" s="48"/>
      <c r="BH826" s="49" t="e">
        <f t="shared" si="1591"/>
        <v>#DIV/0!</v>
      </c>
      <c r="BI826" s="45">
        <v>46332</v>
      </c>
      <c r="BJ826" s="46"/>
      <c r="BK826" s="47">
        <f t="shared" si="1592"/>
        <v>0</v>
      </c>
      <c r="BL826" s="47">
        <f t="shared" si="1593"/>
        <v>0</v>
      </c>
      <c r="BM826" s="48"/>
      <c r="BN826" s="49" t="e">
        <f t="shared" si="1594"/>
        <v>#DIV/0!</v>
      </c>
      <c r="BO826" s="45">
        <v>46362</v>
      </c>
      <c r="BP826" s="46"/>
      <c r="BQ826" s="47">
        <f t="shared" si="1595"/>
        <v>0</v>
      </c>
      <c r="BR826" s="47">
        <f t="shared" si="1596"/>
        <v>0</v>
      </c>
      <c r="BS826" s="48"/>
      <c r="BT826" s="49" t="e">
        <f t="shared" si="1597"/>
        <v>#DIV/0!</v>
      </c>
    </row>
    <row r="827" spans="1:72" ht="15" customHeight="1" x14ac:dyDescent="0.35">
      <c r="A827" s="45">
        <v>46029</v>
      </c>
      <c r="B827" s="46">
        <v>30862</v>
      </c>
      <c r="C827" s="47">
        <f t="shared" si="1562"/>
        <v>617.24</v>
      </c>
      <c r="D827" s="47">
        <f t="shared" si="1563"/>
        <v>510.11570247933889</v>
      </c>
      <c r="E827" s="48">
        <v>1485</v>
      </c>
      <c r="F827" s="49">
        <f t="shared" si="1598"/>
        <v>0.34351225756184439</v>
      </c>
      <c r="G827" s="45">
        <v>46060</v>
      </c>
      <c r="H827" s="46">
        <v>33685</v>
      </c>
      <c r="I827" s="47">
        <f t="shared" si="1565"/>
        <v>673.7</v>
      </c>
      <c r="J827" s="47">
        <f t="shared" si="1566"/>
        <v>556.77685950413229</v>
      </c>
      <c r="K827" s="48">
        <v>1450</v>
      </c>
      <c r="L827" s="49">
        <f t="shared" si="1567"/>
        <v>0.38398404103733264</v>
      </c>
      <c r="M827" s="45">
        <v>46088</v>
      </c>
      <c r="N827" s="46">
        <v>35377</v>
      </c>
      <c r="O827" s="47">
        <f t="shared" si="1568"/>
        <v>707.54</v>
      </c>
      <c r="P827" s="47">
        <f t="shared" si="1569"/>
        <v>584.74380165289256</v>
      </c>
      <c r="Q827" s="48">
        <v>1435</v>
      </c>
      <c r="R827" s="49">
        <f t="shared" si="1570"/>
        <v>0.40748696979295651</v>
      </c>
      <c r="S827" s="45">
        <v>46119</v>
      </c>
      <c r="T827" s="46">
        <v>35259</v>
      </c>
      <c r="U827" s="47">
        <f t="shared" si="1571"/>
        <v>705.18</v>
      </c>
      <c r="V827" s="47">
        <f t="shared" si="1572"/>
        <v>582.79338842975199</v>
      </c>
      <c r="W827" s="48">
        <v>1415</v>
      </c>
      <c r="X827" s="49">
        <f t="shared" si="1573"/>
        <v>0.41186811903162684</v>
      </c>
      <c r="Y827" s="45">
        <v>46149</v>
      </c>
      <c r="Z827" s="46">
        <v>36780</v>
      </c>
      <c r="AA827" s="47">
        <f t="shared" si="1574"/>
        <v>735.6</v>
      </c>
      <c r="AB827" s="47">
        <f t="shared" si="1575"/>
        <v>607.93388429752065</v>
      </c>
      <c r="AC827" s="48">
        <v>1420</v>
      </c>
      <c r="AD827" s="49">
        <f t="shared" si="1576"/>
        <v>0.42812245373064833</v>
      </c>
      <c r="AE827" s="45">
        <v>46180</v>
      </c>
      <c r="AF827" s="46"/>
      <c r="AG827" s="47">
        <f t="shared" si="1577"/>
        <v>0</v>
      </c>
      <c r="AH827" s="47">
        <f t="shared" si="1578"/>
        <v>0</v>
      </c>
      <c r="AI827" s="48"/>
      <c r="AJ827" s="49" t="e">
        <f t="shared" si="1579"/>
        <v>#DIV/0!</v>
      </c>
      <c r="AK827" s="45">
        <v>46210</v>
      </c>
      <c r="AL827" s="46"/>
      <c r="AM827" s="47">
        <f t="shared" si="1580"/>
        <v>0</v>
      </c>
      <c r="AN827" s="47">
        <f t="shared" si="1581"/>
        <v>0</v>
      </c>
      <c r="AO827" s="48"/>
      <c r="AP827" s="49" t="e">
        <f t="shared" si="1582"/>
        <v>#DIV/0!</v>
      </c>
      <c r="AQ827" s="45">
        <v>46241</v>
      </c>
      <c r="AR827" s="46"/>
      <c r="AS827" s="47">
        <f t="shared" si="1583"/>
        <v>0</v>
      </c>
      <c r="AT827" s="47">
        <f t="shared" si="1584"/>
        <v>0</v>
      </c>
      <c r="AU827" s="48"/>
      <c r="AV827" s="49" t="e">
        <f t="shared" si="1585"/>
        <v>#DIV/0!</v>
      </c>
      <c r="AW827" s="45">
        <v>46272</v>
      </c>
      <c r="AX827" s="46"/>
      <c r="AY827" s="47">
        <f t="shared" si="1586"/>
        <v>0</v>
      </c>
      <c r="AZ827" s="47">
        <f t="shared" si="1587"/>
        <v>0</v>
      </c>
      <c r="BA827" s="48"/>
      <c r="BB827" s="49" t="e">
        <f t="shared" si="1588"/>
        <v>#DIV/0!</v>
      </c>
      <c r="BC827" s="45">
        <v>46302</v>
      </c>
      <c r="BD827" s="46"/>
      <c r="BE827" s="47">
        <f t="shared" si="1589"/>
        <v>0</v>
      </c>
      <c r="BF827" s="47">
        <f t="shared" si="1590"/>
        <v>0</v>
      </c>
      <c r="BG827" s="48"/>
      <c r="BH827" s="49" t="e">
        <f t="shared" si="1591"/>
        <v>#DIV/0!</v>
      </c>
      <c r="BI827" s="45">
        <v>46333</v>
      </c>
      <c r="BJ827" s="46"/>
      <c r="BK827" s="47">
        <f t="shared" si="1592"/>
        <v>0</v>
      </c>
      <c r="BL827" s="47">
        <f t="shared" si="1593"/>
        <v>0</v>
      </c>
      <c r="BM827" s="48"/>
      <c r="BN827" s="49" t="e">
        <f t="shared" si="1594"/>
        <v>#DIV/0!</v>
      </c>
      <c r="BO827" s="45">
        <v>46363</v>
      </c>
      <c r="BP827" s="46"/>
      <c r="BQ827" s="47">
        <f t="shared" si="1595"/>
        <v>0</v>
      </c>
      <c r="BR827" s="47">
        <f t="shared" si="1596"/>
        <v>0</v>
      </c>
      <c r="BS827" s="48"/>
      <c r="BT827" s="49" t="e">
        <f t="shared" si="1597"/>
        <v>#DIV/0!</v>
      </c>
    </row>
    <row r="828" spans="1:72" ht="15" customHeight="1" x14ac:dyDescent="0.35">
      <c r="A828" s="45">
        <v>46030</v>
      </c>
      <c r="B828" s="46">
        <v>30865</v>
      </c>
      <c r="C828" s="47">
        <f t="shared" si="1562"/>
        <v>617.29999999999995</v>
      </c>
      <c r="D828" s="47">
        <f t="shared" si="1563"/>
        <v>510.16528925619832</v>
      </c>
      <c r="E828" s="48">
        <v>1485</v>
      </c>
      <c r="F828" s="49">
        <f t="shared" si="1598"/>
        <v>0.34354564933077331</v>
      </c>
      <c r="G828" s="45">
        <v>46061</v>
      </c>
      <c r="H828" s="46">
        <v>33815</v>
      </c>
      <c r="I828" s="47">
        <f t="shared" si="1565"/>
        <v>676.3</v>
      </c>
      <c r="J828" s="47">
        <f t="shared" si="1566"/>
        <v>558.92561983471069</v>
      </c>
      <c r="K828" s="48">
        <v>1450</v>
      </c>
      <c r="L828" s="49">
        <f t="shared" si="1567"/>
        <v>0.38546594471359358</v>
      </c>
      <c r="M828" s="45">
        <v>46089</v>
      </c>
      <c r="N828" s="46">
        <v>35365</v>
      </c>
      <c r="O828" s="47">
        <f t="shared" si="1568"/>
        <v>707.3</v>
      </c>
      <c r="P828" s="47">
        <f t="shared" si="1569"/>
        <v>584.5454545454545</v>
      </c>
      <c r="Q828" s="48">
        <v>1435</v>
      </c>
      <c r="R828" s="49">
        <f t="shared" si="1570"/>
        <v>0.40734874881216343</v>
      </c>
      <c r="S828" s="45">
        <v>46120</v>
      </c>
      <c r="T828" s="46">
        <v>35261</v>
      </c>
      <c r="U828" s="47">
        <f t="shared" si="1571"/>
        <v>705.22</v>
      </c>
      <c r="V828" s="47">
        <f t="shared" si="1572"/>
        <v>582.82644628099183</v>
      </c>
      <c r="W828" s="48">
        <v>1410</v>
      </c>
      <c r="X828" s="49">
        <f t="shared" si="1573"/>
        <v>0.41335208956098712</v>
      </c>
      <c r="Y828" s="45">
        <v>46150</v>
      </c>
      <c r="Z828" s="46">
        <v>37085</v>
      </c>
      <c r="AA828" s="47">
        <f t="shared" si="1574"/>
        <v>741.7</v>
      </c>
      <c r="AB828" s="47">
        <f t="shared" si="1575"/>
        <v>612.97520661157034</v>
      </c>
      <c r="AC828" s="48">
        <v>1420</v>
      </c>
      <c r="AD828" s="49">
        <f t="shared" si="1576"/>
        <v>0.43167268071237347</v>
      </c>
      <c r="AE828" s="45">
        <v>46181</v>
      </c>
      <c r="AF828" s="46"/>
      <c r="AG828" s="47">
        <f t="shared" si="1577"/>
        <v>0</v>
      </c>
      <c r="AH828" s="47">
        <f t="shared" si="1578"/>
        <v>0</v>
      </c>
      <c r="AI828" s="48"/>
      <c r="AJ828" s="49" t="e">
        <f t="shared" si="1579"/>
        <v>#DIV/0!</v>
      </c>
      <c r="AK828" s="45">
        <v>46211</v>
      </c>
      <c r="AL828" s="46"/>
      <c r="AM828" s="47">
        <f t="shared" si="1580"/>
        <v>0</v>
      </c>
      <c r="AN828" s="47">
        <f t="shared" si="1581"/>
        <v>0</v>
      </c>
      <c r="AO828" s="48"/>
      <c r="AP828" s="49" t="e">
        <f t="shared" si="1582"/>
        <v>#DIV/0!</v>
      </c>
      <c r="AQ828" s="45">
        <v>46242</v>
      </c>
      <c r="AR828" s="46"/>
      <c r="AS828" s="47">
        <f t="shared" si="1583"/>
        <v>0</v>
      </c>
      <c r="AT828" s="47">
        <f t="shared" si="1584"/>
        <v>0</v>
      </c>
      <c r="AU828" s="48"/>
      <c r="AV828" s="49" t="e">
        <f t="shared" si="1585"/>
        <v>#DIV/0!</v>
      </c>
      <c r="AW828" s="45">
        <v>46273</v>
      </c>
      <c r="AX828" s="46"/>
      <c r="AY828" s="47">
        <f t="shared" si="1586"/>
        <v>0</v>
      </c>
      <c r="AZ828" s="47">
        <f t="shared" si="1587"/>
        <v>0</v>
      </c>
      <c r="BA828" s="48"/>
      <c r="BB828" s="49" t="e">
        <f t="shared" si="1588"/>
        <v>#DIV/0!</v>
      </c>
      <c r="BC828" s="45">
        <v>46303</v>
      </c>
      <c r="BD828" s="46"/>
      <c r="BE828" s="47">
        <f t="shared" si="1589"/>
        <v>0</v>
      </c>
      <c r="BF828" s="47">
        <f t="shared" si="1590"/>
        <v>0</v>
      </c>
      <c r="BG828" s="48"/>
      <c r="BH828" s="49" t="e">
        <f t="shared" si="1591"/>
        <v>#DIV/0!</v>
      </c>
      <c r="BI828" s="45">
        <v>46334</v>
      </c>
      <c r="BJ828" s="46"/>
      <c r="BK828" s="47">
        <f t="shared" si="1592"/>
        <v>0</v>
      </c>
      <c r="BL828" s="47">
        <f t="shared" si="1593"/>
        <v>0</v>
      </c>
      <c r="BM828" s="48"/>
      <c r="BN828" s="49" t="e">
        <f t="shared" si="1594"/>
        <v>#DIV/0!</v>
      </c>
      <c r="BO828" s="45">
        <v>46364</v>
      </c>
      <c r="BP828" s="46"/>
      <c r="BQ828" s="47">
        <f t="shared" si="1595"/>
        <v>0</v>
      </c>
      <c r="BR828" s="47">
        <f t="shared" si="1596"/>
        <v>0</v>
      </c>
      <c r="BS828" s="48"/>
      <c r="BT828" s="49" t="e">
        <f t="shared" si="1597"/>
        <v>#DIV/0!</v>
      </c>
    </row>
    <row r="829" spans="1:72" ht="15" customHeight="1" x14ac:dyDescent="0.35">
      <c r="A829" s="45">
        <v>46031</v>
      </c>
      <c r="B829" s="46">
        <v>30900</v>
      </c>
      <c r="C829" s="47">
        <f t="shared" ref="C829:C842" si="1599">B829/50</f>
        <v>618</v>
      </c>
      <c r="D829" s="47">
        <f t="shared" ref="D829:D842" si="1600">C829/1.21</f>
        <v>510.74380165289256</v>
      </c>
      <c r="E829" s="48">
        <v>1490</v>
      </c>
      <c r="F829" s="49">
        <f t="shared" si="1598"/>
        <v>0.34278107493482723</v>
      </c>
      <c r="G829" s="45">
        <v>46062</v>
      </c>
      <c r="H829" s="46">
        <v>33945</v>
      </c>
      <c r="I829" s="47">
        <f t="shared" si="1565"/>
        <v>678.9</v>
      </c>
      <c r="J829" s="47">
        <f t="shared" si="1566"/>
        <v>561.0743801652892</v>
      </c>
      <c r="K829" s="48">
        <v>1440</v>
      </c>
      <c r="L829" s="49">
        <f t="shared" si="1567"/>
        <v>0.38963498622589526</v>
      </c>
      <c r="M829" s="45">
        <v>46090</v>
      </c>
      <c r="N829" s="46">
        <v>35353</v>
      </c>
      <c r="O829" s="47">
        <f t="shared" si="1568"/>
        <v>707.06</v>
      </c>
      <c r="P829" s="47">
        <f t="shared" si="1569"/>
        <v>584.34710743801645</v>
      </c>
      <c r="Q829" s="48">
        <v>1435</v>
      </c>
      <c r="R829" s="49">
        <f t="shared" si="1570"/>
        <v>0.40721052783137035</v>
      </c>
      <c r="S829" s="45">
        <v>46121</v>
      </c>
      <c r="T829" s="46">
        <v>35275</v>
      </c>
      <c r="U829" s="47">
        <f t="shared" si="1571"/>
        <v>705.5</v>
      </c>
      <c r="V829" s="47">
        <f t="shared" si="1572"/>
        <v>583.05785123966939</v>
      </c>
      <c r="W829" s="48">
        <v>1410</v>
      </c>
      <c r="X829" s="49">
        <f t="shared" si="1573"/>
        <v>0.41351620655295701</v>
      </c>
      <c r="Y829" s="45">
        <v>46151</v>
      </c>
      <c r="Z829" s="46"/>
      <c r="AA829" s="47"/>
      <c r="AB829" s="47"/>
      <c r="AC829" s="48"/>
      <c r="AD829" s="49"/>
      <c r="AE829" s="45">
        <v>46182</v>
      </c>
      <c r="AF829" s="46"/>
      <c r="AG829" s="47">
        <f t="shared" si="1577"/>
        <v>0</v>
      </c>
      <c r="AH829" s="47">
        <f t="shared" si="1578"/>
        <v>0</v>
      </c>
      <c r="AI829" s="48"/>
      <c r="AJ829" s="49" t="e">
        <f t="shared" si="1579"/>
        <v>#DIV/0!</v>
      </c>
      <c r="AK829" s="45">
        <v>46212</v>
      </c>
      <c r="AL829" s="46"/>
      <c r="AM829" s="47">
        <f t="shared" si="1580"/>
        <v>0</v>
      </c>
      <c r="AN829" s="47">
        <f t="shared" si="1581"/>
        <v>0</v>
      </c>
      <c r="AO829" s="48"/>
      <c r="AP829" s="49" t="e">
        <f t="shared" si="1582"/>
        <v>#DIV/0!</v>
      </c>
      <c r="AQ829" s="45">
        <v>46243</v>
      </c>
      <c r="AR829" s="46"/>
      <c r="AS829" s="47">
        <f t="shared" si="1583"/>
        <v>0</v>
      </c>
      <c r="AT829" s="47">
        <f t="shared" si="1584"/>
        <v>0</v>
      </c>
      <c r="AU829" s="46"/>
      <c r="AV829" s="49" t="e">
        <f t="shared" si="1585"/>
        <v>#DIV/0!</v>
      </c>
      <c r="AW829" s="45">
        <v>46274</v>
      </c>
      <c r="AX829" s="46"/>
      <c r="AY829" s="47">
        <f t="shared" si="1586"/>
        <v>0</v>
      </c>
      <c r="AZ829" s="47">
        <f t="shared" si="1587"/>
        <v>0</v>
      </c>
      <c r="BA829" s="46"/>
      <c r="BB829" s="49" t="e">
        <f t="shared" si="1588"/>
        <v>#DIV/0!</v>
      </c>
      <c r="BC829" s="45">
        <v>46304</v>
      </c>
      <c r="BD829" s="46"/>
      <c r="BE829" s="47">
        <f t="shared" si="1589"/>
        <v>0</v>
      </c>
      <c r="BF829" s="47">
        <f t="shared" si="1590"/>
        <v>0</v>
      </c>
      <c r="BG829" s="48"/>
      <c r="BH829" s="49" t="e">
        <f t="shared" si="1591"/>
        <v>#DIV/0!</v>
      </c>
      <c r="BI829" s="45">
        <v>46335</v>
      </c>
      <c r="BJ829" s="46"/>
      <c r="BK829" s="47">
        <f t="shared" si="1592"/>
        <v>0</v>
      </c>
      <c r="BL829" s="47">
        <f t="shared" si="1593"/>
        <v>0</v>
      </c>
      <c r="BM829" s="48"/>
      <c r="BN829" s="49" t="e">
        <f t="shared" si="1594"/>
        <v>#DIV/0!</v>
      </c>
      <c r="BO829" s="45">
        <v>46365</v>
      </c>
      <c r="BP829" s="46"/>
      <c r="BQ829" s="47">
        <f t="shared" si="1595"/>
        <v>0</v>
      </c>
      <c r="BR829" s="47">
        <f t="shared" si="1596"/>
        <v>0</v>
      </c>
      <c r="BS829" s="48"/>
      <c r="BT829" s="49" t="e">
        <f t="shared" si="1597"/>
        <v>#DIV/0!</v>
      </c>
    </row>
    <row r="830" spans="1:72" ht="15" customHeight="1" x14ac:dyDescent="0.35">
      <c r="A830" s="45">
        <v>46032</v>
      </c>
      <c r="B830" s="46">
        <v>30935</v>
      </c>
      <c r="C830" s="47">
        <f t="shared" si="1599"/>
        <v>618.70000000000005</v>
      </c>
      <c r="D830" s="47">
        <f t="shared" si="1600"/>
        <v>511.32231404958685</v>
      </c>
      <c r="E830" s="48">
        <v>1490</v>
      </c>
      <c r="F830" s="49">
        <f t="shared" si="1598"/>
        <v>0.34316933828831331</v>
      </c>
      <c r="G830" s="45">
        <v>46063</v>
      </c>
      <c r="H830" s="46">
        <v>34075</v>
      </c>
      <c r="I830" s="47">
        <f t="shared" si="1565"/>
        <v>681.5</v>
      </c>
      <c r="J830" s="47">
        <f t="shared" si="1566"/>
        <v>563.22314049586782</v>
      </c>
      <c r="K830" s="48">
        <v>1425</v>
      </c>
      <c r="L830" s="49">
        <f t="shared" si="1567"/>
        <v>0.39524430911990727</v>
      </c>
      <c r="M830" s="45">
        <v>46091</v>
      </c>
      <c r="N830" s="46">
        <v>35341</v>
      </c>
      <c r="O830" s="47">
        <f t="shared" si="1568"/>
        <v>706.82</v>
      </c>
      <c r="P830" s="47">
        <f t="shared" si="1569"/>
        <v>584.14876033057863</v>
      </c>
      <c r="Q830" s="48">
        <v>1420</v>
      </c>
      <c r="R830" s="49">
        <f t="shared" si="1570"/>
        <v>0.41137236642998493</v>
      </c>
      <c r="S830" s="45">
        <v>46122</v>
      </c>
      <c r="T830" s="46">
        <v>35315</v>
      </c>
      <c r="U830" s="47">
        <f t="shared" si="1571"/>
        <v>706.3</v>
      </c>
      <c r="V830" s="47">
        <f t="shared" si="1572"/>
        <v>583.71900826446279</v>
      </c>
      <c r="W830" s="48">
        <v>1395</v>
      </c>
      <c r="X830" s="49">
        <f t="shared" si="1573"/>
        <v>0.41843656506413102</v>
      </c>
      <c r="Y830" s="45">
        <v>46152</v>
      </c>
      <c r="Z830" s="46"/>
      <c r="AA830" s="47"/>
      <c r="AB830" s="47"/>
      <c r="AC830" s="48"/>
      <c r="AD830" s="49"/>
      <c r="AE830" s="45">
        <v>46183</v>
      </c>
      <c r="AF830" s="46"/>
      <c r="AG830" s="47">
        <f t="shared" si="1577"/>
        <v>0</v>
      </c>
      <c r="AH830" s="47">
        <f t="shared" si="1578"/>
        <v>0</v>
      </c>
      <c r="AI830" s="48"/>
      <c r="AJ830" s="49" t="e">
        <f t="shared" si="1579"/>
        <v>#DIV/0!</v>
      </c>
      <c r="AK830" s="45">
        <v>46213</v>
      </c>
      <c r="AL830" s="46"/>
      <c r="AM830" s="47">
        <f t="shared" si="1580"/>
        <v>0</v>
      </c>
      <c r="AN830" s="47">
        <f t="shared" si="1581"/>
        <v>0</v>
      </c>
      <c r="AO830" s="48"/>
      <c r="AP830" s="49" t="e">
        <f t="shared" si="1582"/>
        <v>#DIV/0!</v>
      </c>
      <c r="AQ830" s="45">
        <v>46244</v>
      </c>
      <c r="AR830" s="46"/>
      <c r="AS830" s="47">
        <f t="shared" si="1583"/>
        <v>0</v>
      </c>
      <c r="AT830" s="47">
        <f t="shared" si="1584"/>
        <v>0</v>
      </c>
      <c r="AU830" s="46"/>
      <c r="AV830" s="49" t="e">
        <f t="shared" si="1585"/>
        <v>#DIV/0!</v>
      </c>
      <c r="AW830" s="45">
        <v>46275</v>
      </c>
      <c r="AX830" s="46"/>
      <c r="AY830" s="47">
        <f t="shared" si="1586"/>
        <v>0</v>
      </c>
      <c r="AZ830" s="47">
        <f t="shared" si="1587"/>
        <v>0</v>
      </c>
      <c r="BA830" s="46"/>
      <c r="BB830" s="49" t="e">
        <f t="shared" si="1588"/>
        <v>#DIV/0!</v>
      </c>
      <c r="BC830" s="45">
        <v>46305</v>
      </c>
      <c r="BD830" s="46"/>
      <c r="BE830" s="47">
        <f t="shared" si="1589"/>
        <v>0</v>
      </c>
      <c r="BF830" s="47">
        <f t="shared" si="1590"/>
        <v>0</v>
      </c>
      <c r="BG830" s="48"/>
      <c r="BH830" s="49" t="e">
        <f t="shared" si="1591"/>
        <v>#DIV/0!</v>
      </c>
      <c r="BI830" s="45">
        <v>46336</v>
      </c>
      <c r="BJ830" s="46"/>
      <c r="BK830" s="47">
        <f t="shared" si="1592"/>
        <v>0</v>
      </c>
      <c r="BL830" s="47">
        <f t="shared" si="1593"/>
        <v>0</v>
      </c>
      <c r="BM830" s="48"/>
      <c r="BN830" s="49" t="e">
        <f t="shared" si="1594"/>
        <v>#DIV/0!</v>
      </c>
      <c r="BO830" s="45">
        <v>46366</v>
      </c>
      <c r="BP830" s="46"/>
      <c r="BQ830" s="47">
        <f t="shared" si="1595"/>
        <v>0</v>
      </c>
      <c r="BR830" s="47">
        <f t="shared" si="1596"/>
        <v>0</v>
      </c>
      <c r="BS830" s="48"/>
      <c r="BT830" s="49" t="e">
        <f t="shared" si="1597"/>
        <v>#DIV/0!</v>
      </c>
    </row>
    <row r="831" spans="1:72" ht="15" customHeight="1" x14ac:dyDescent="0.35">
      <c r="A831" s="45">
        <v>46033</v>
      </c>
      <c r="B831" s="46">
        <v>30970</v>
      </c>
      <c r="C831" s="47">
        <f t="shared" si="1599"/>
        <v>619.4</v>
      </c>
      <c r="D831" s="47">
        <f t="shared" si="1600"/>
        <v>511.90082644628097</v>
      </c>
      <c r="E831" s="48">
        <v>1490</v>
      </c>
      <c r="F831" s="49">
        <f t="shared" si="1598"/>
        <v>0.34355760164179933</v>
      </c>
      <c r="G831" s="45">
        <v>46064</v>
      </c>
      <c r="H831" s="46">
        <v>34135</v>
      </c>
      <c r="I831" s="47">
        <f t="shared" si="1565"/>
        <v>682.7</v>
      </c>
      <c r="J831" s="47">
        <f t="shared" si="1566"/>
        <v>564.21487603305786</v>
      </c>
      <c r="K831" s="48">
        <v>1420</v>
      </c>
      <c r="L831" s="49">
        <f t="shared" si="1567"/>
        <v>0.39733441974159006</v>
      </c>
      <c r="M831" s="45">
        <v>46092</v>
      </c>
      <c r="N831" s="46">
        <v>35329</v>
      </c>
      <c r="O831" s="47">
        <f t="shared" si="1568"/>
        <v>706.58</v>
      </c>
      <c r="P831" s="47">
        <f t="shared" si="1569"/>
        <v>583.95041322314057</v>
      </c>
      <c r="Q831" s="48">
        <v>1415</v>
      </c>
      <c r="R831" s="49">
        <f t="shared" si="1570"/>
        <v>0.41268580439797919</v>
      </c>
      <c r="S831" s="45">
        <v>46123</v>
      </c>
      <c r="T831" s="46">
        <v>35325</v>
      </c>
      <c r="U831" s="47">
        <f t="shared" si="1571"/>
        <v>706.5</v>
      </c>
      <c r="V831" s="47">
        <f t="shared" si="1572"/>
        <v>583.88429752066122</v>
      </c>
      <c r="W831" s="48">
        <v>1395</v>
      </c>
      <c r="X831" s="49">
        <f t="shared" si="1573"/>
        <v>0.41855505198613707</v>
      </c>
      <c r="Y831" s="45">
        <v>46153</v>
      </c>
      <c r="Z831" s="46"/>
      <c r="AA831" s="47"/>
      <c r="AB831" s="47"/>
      <c r="AC831" s="48"/>
      <c r="AD831" s="49"/>
      <c r="AE831" s="45">
        <v>46184</v>
      </c>
      <c r="AF831" s="46"/>
      <c r="AG831" s="47">
        <f t="shared" si="1577"/>
        <v>0</v>
      </c>
      <c r="AH831" s="47">
        <f t="shared" si="1578"/>
        <v>0</v>
      </c>
      <c r="AI831" s="48"/>
      <c r="AJ831" s="49" t="e">
        <f t="shared" si="1579"/>
        <v>#DIV/0!</v>
      </c>
      <c r="AK831" s="45">
        <v>46214</v>
      </c>
      <c r="AL831" s="46"/>
      <c r="AM831" s="47">
        <f t="shared" si="1580"/>
        <v>0</v>
      </c>
      <c r="AN831" s="47">
        <f t="shared" si="1581"/>
        <v>0</v>
      </c>
      <c r="AO831" s="48"/>
      <c r="AP831" s="49" t="e">
        <f t="shared" si="1582"/>
        <v>#DIV/0!</v>
      </c>
      <c r="AQ831" s="45">
        <v>46245</v>
      </c>
      <c r="AR831" s="46"/>
      <c r="AS831" s="47">
        <f t="shared" si="1583"/>
        <v>0</v>
      </c>
      <c r="AT831" s="47">
        <f t="shared" si="1584"/>
        <v>0</v>
      </c>
      <c r="AU831" s="46"/>
      <c r="AV831" s="49" t="e">
        <f t="shared" si="1585"/>
        <v>#DIV/0!</v>
      </c>
      <c r="AW831" s="45">
        <v>46276</v>
      </c>
      <c r="AX831" s="46"/>
      <c r="AY831" s="47">
        <f t="shared" si="1586"/>
        <v>0</v>
      </c>
      <c r="AZ831" s="47">
        <f t="shared" si="1587"/>
        <v>0</v>
      </c>
      <c r="BA831" s="46"/>
      <c r="BB831" s="49" t="e">
        <f t="shared" si="1588"/>
        <v>#DIV/0!</v>
      </c>
      <c r="BC831" s="45">
        <v>46306</v>
      </c>
      <c r="BD831" s="46"/>
      <c r="BE831" s="47">
        <f t="shared" si="1589"/>
        <v>0</v>
      </c>
      <c r="BF831" s="47">
        <f t="shared" si="1590"/>
        <v>0</v>
      </c>
      <c r="BG831" s="48"/>
      <c r="BH831" s="49" t="e">
        <f t="shared" si="1591"/>
        <v>#DIV/0!</v>
      </c>
      <c r="BI831" s="45">
        <v>46337</v>
      </c>
      <c r="BJ831" s="46"/>
      <c r="BK831" s="47">
        <f t="shared" si="1592"/>
        <v>0</v>
      </c>
      <c r="BL831" s="47">
        <f t="shared" si="1593"/>
        <v>0</v>
      </c>
      <c r="BM831" s="48"/>
      <c r="BN831" s="49" t="e">
        <f t="shared" si="1594"/>
        <v>#DIV/0!</v>
      </c>
      <c r="BO831" s="45">
        <v>46367</v>
      </c>
      <c r="BP831" s="46"/>
      <c r="BQ831" s="47">
        <f t="shared" si="1595"/>
        <v>0</v>
      </c>
      <c r="BR831" s="47">
        <f t="shared" si="1596"/>
        <v>0</v>
      </c>
      <c r="BS831" s="48"/>
      <c r="BT831" s="49" t="e">
        <f t="shared" si="1597"/>
        <v>#DIV/0!</v>
      </c>
    </row>
    <row r="832" spans="1:72" ht="15" customHeight="1" x14ac:dyDescent="0.35">
      <c r="A832" s="45">
        <v>46034</v>
      </c>
      <c r="B832" s="46">
        <v>31005</v>
      </c>
      <c r="C832" s="47">
        <f t="shared" si="1599"/>
        <v>620.1</v>
      </c>
      <c r="D832" s="47">
        <f t="shared" si="1600"/>
        <v>512.47933884297527</v>
      </c>
      <c r="E832" s="48">
        <v>1490</v>
      </c>
      <c r="F832" s="49">
        <f t="shared" si="1598"/>
        <v>0.3439458649952854</v>
      </c>
      <c r="G832" s="45">
        <v>46065</v>
      </c>
      <c r="H832" s="46">
        <v>34305</v>
      </c>
      <c r="I832" s="47">
        <f t="shared" si="1565"/>
        <v>686.1</v>
      </c>
      <c r="J832" s="47">
        <f t="shared" si="1566"/>
        <v>567.02479338842977</v>
      </c>
      <c r="K832" s="48">
        <v>1415</v>
      </c>
      <c r="L832" s="49">
        <f t="shared" si="1567"/>
        <v>0.40072423561019771</v>
      </c>
      <c r="M832" s="45">
        <v>46093</v>
      </c>
      <c r="N832" s="46">
        <v>35315</v>
      </c>
      <c r="O832" s="47">
        <f t="shared" si="1568"/>
        <v>706.3</v>
      </c>
      <c r="P832" s="47">
        <f t="shared" si="1569"/>
        <v>583.71900826446279</v>
      </c>
      <c r="Q832" s="48">
        <v>1415</v>
      </c>
      <c r="R832" s="49">
        <f t="shared" si="1570"/>
        <v>0.4125222673247087</v>
      </c>
      <c r="S832" s="45">
        <v>46124</v>
      </c>
      <c r="T832" s="46">
        <v>35335</v>
      </c>
      <c r="U832" s="47">
        <f t="shared" si="1571"/>
        <v>706.7</v>
      </c>
      <c r="V832" s="47">
        <f t="shared" si="1572"/>
        <v>584.04958677685954</v>
      </c>
      <c r="W832" s="48">
        <v>1395</v>
      </c>
      <c r="X832" s="49">
        <f t="shared" si="1573"/>
        <v>0.41867353890814302</v>
      </c>
      <c r="Y832" s="45">
        <v>46154</v>
      </c>
      <c r="Z832" s="46"/>
      <c r="AA832" s="47"/>
      <c r="AB832" s="47"/>
      <c r="AC832" s="48"/>
      <c r="AD832" s="49"/>
      <c r="AE832" s="45">
        <v>46185</v>
      </c>
      <c r="AF832" s="46"/>
      <c r="AG832" s="47">
        <f t="shared" si="1577"/>
        <v>0</v>
      </c>
      <c r="AH832" s="47">
        <f t="shared" si="1578"/>
        <v>0</v>
      </c>
      <c r="AI832" s="48"/>
      <c r="AJ832" s="49" t="e">
        <f t="shared" si="1579"/>
        <v>#DIV/0!</v>
      </c>
      <c r="AK832" s="45">
        <v>46215</v>
      </c>
      <c r="AL832" s="46"/>
      <c r="AM832" s="47">
        <f t="shared" si="1580"/>
        <v>0</v>
      </c>
      <c r="AN832" s="47">
        <f t="shared" si="1581"/>
        <v>0</v>
      </c>
      <c r="AO832" s="48"/>
      <c r="AP832" s="49" t="e">
        <f t="shared" si="1582"/>
        <v>#DIV/0!</v>
      </c>
      <c r="AQ832" s="45">
        <v>46246</v>
      </c>
      <c r="AR832" s="46"/>
      <c r="AS832" s="47">
        <f t="shared" si="1583"/>
        <v>0</v>
      </c>
      <c r="AT832" s="47">
        <f t="shared" si="1584"/>
        <v>0</v>
      </c>
      <c r="AU832" s="46"/>
      <c r="AV832" s="49" t="e">
        <f t="shared" si="1585"/>
        <v>#DIV/0!</v>
      </c>
      <c r="AW832" s="45">
        <v>46277</v>
      </c>
      <c r="AX832" s="46"/>
      <c r="AY832" s="47">
        <f t="shared" si="1586"/>
        <v>0</v>
      </c>
      <c r="AZ832" s="47">
        <f t="shared" si="1587"/>
        <v>0</v>
      </c>
      <c r="BA832" s="46"/>
      <c r="BB832" s="49" t="e">
        <f t="shared" si="1588"/>
        <v>#DIV/0!</v>
      </c>
      <c r="BC832" s="45">
        <v>46307</v>
      </c>
      <c r="BD832" s="46"/>
      <c r="BE832" s="47">
        <f t="shared" si="1589"/>
        <v>0</v>
      </c>
      <c r="BF832" s="47">
        <f t="shared" si="1590"/>
        <v>0</v>
      </c>
      <c r="BG832" s="48"/>
      <c r="BH832" s="49" t="e">
        <f t="shared" si="1591"/>
        <v>#DIV/0!</v>
      </c>
      <c r="BI832" s="45">
        <v>46338</v>
      </c>
      <c r="BJ832" s="46"/>
      <c r="BK832" s="47">
        <f t="shared" si="1592"/>
        <v>0</v>
      </c>
      <c r="BL832" s="47">
        <f t="shared" si="1593"/>
        <v>0</v>
      </c>
      <c r="BM832" s="48"/>
      <c r="BN832" s="49" t="e">
        <f t="shared" si="1594"/>
        <v>#DIV/0!</v>
      </c>
      <c r="BO832" s="45">
        <v>46368</v>
      </c>
      <c r="BP832" s="46"/>
      <c r="BQ832" s="47">
        <f t="shared" si="1595"/>
        <v>0</v>
      </c>
      <c r="BR832" s="47">
        <f t="shared" si="1596"/>
        <v>0</v>
      </c>
      <c r="BS832" s="48"/>
      <c r="BT832" s="49" t="e">
        <f t="shared" si="1597"/>
        <v>#DIV/0!</v>
      </c>
    </row>
    <row r="833" spans="1:72" ht="15" customHeight="1" x14ac:dyDescent="0.35">
      <c r="A833" s="45">
        <v>46035</v>
      </c>
      <c r="B833" s="46">
        <v>31040</v>
      </c>
      <c r="C833" s="47">
        <f t="shared" si="1599"/>
        <v>620.79999999999995</v>
      </c>
      <c r="D833" s="47">
        <f t="shared" si="1600"/>
        <v>513.05785123966939</v>
      </c>
      <c r="E833" s="48">
        <v>1485</v>
      </c>
      <c r="F833" s="49">
        <f t="shared" si="1598"/>
        <v>0.34549350251829586</v>
      </c>
      <c r="G833" s="45">
        <v>46066</v>
      </c>
      <c r="H833" s="46">
        <v>34475</v>
      </c>
      <c r="I833" s="47">
        <f t="shared" si="1565"/>
        <v>689.5</v>
      </c>
      <c r="J833" s="47">
        <f t="shared" si="1566"/>
        <v>569.83471074380168</v>
      </c>
      <c r="K833" s="48">
        <v>1420</v>
      </c>
      <c r="L833" s="49">
        <f t="shared" si="1567"/>
        <v>0.40129204981957867</v>
      </c>
      <c r="M833" s="45">
        <v>46094</v>
      </c>
      <c r="N833" s="46">
        <v>35314</v>
      </c>
      <c r="O833" s="47">
        <f t="shared" si="1568"/>
        <v>706.28</v>
      </c>
      <c r="P833" s="47">
        <f t="shared" si="1569"/>
        <v>583.70247933884298</v>
      </c>
      <c r="Q833" s="48">
        <v>1420</v>
      </c>
      <c r="R833" s="49">
        <f t="shared" si="1570"/>
        <v>0.41105808404143873</v>
      </c>
      <c r="S833" s="45">
        <v>46125</v>
      </c>
      <c r="T833" s="46">
        <v>35345</v>
      </c>
      <c r="U833" s="47">
        <f t="shared" si="1571"/>
        <v>706.9</v>
      </c>
      <c r="V833" s="47">
        <f t="shared" si="1572"/>
        <v>584.21487603305786</v>
      </c>
      <c r="W833" s="48">
        <v>1385</v>
      </c>
      <c r="X833" s="49">
        <f t="shared" si="1573"/>
        <v>0.42181579496971688</v>
      </c>
      <c r="Y833" s="45">
        <v>46155</v>
      </c>
      <c r="Z833" s="46"/>
      <c r="AA833" s="47"/>
      <c r="AB833" s="47"/>
      <c r="AC833" s="48"/>
      <c r="AD833" s="49"/>
      <c r="AE833" s="45">
        <v>46186</v>
      </c>
      <c r="AF833" s="46"/>
      <c r="AG833" s="47">
        <f t="shared" si="1577"/>
        <v>0</v>
      </c>
      <c r="AH833" s="47">
        <f t="shared" si="1578"/>
        <v>0</v>
      </c>
      <c r="AI833" s="48"/>
      <c r="AJ833" s="49" t="e">
        <f t="shared" si="1579"/>
        <v>#DIV/0!</v>
      </c>
      <c r="AK833" s="45">
        <v>46216</v>
      </c>
      <c r="AL833" s="46"/>
      <c r="AM833" s="47">
        <f t="shared" si="1580"/>
        <v>0</v>
      </c>
      <c r="AN833" s="47">
        <f t="shared" si="1581"/>
        <v>0</v>
      </c>
      <c r="AO833" s="48"/>
      <c r="AP833" s="49" t="e">
        <f t="shared" si="1582"/>
        <v>#DIV/0!</v>
      </c>
      <c r="AQ833" s="45">
        <v>46247</v>
      </c>
      <c r="AR833" s="46"/>
      <c r="AS833" s="47">
        <f t="shared" si="1583"/>
        <v>0</v>
      </c>
      <c r="AT833" s="47">
        <f t="shared" si="1584"/>
        <v>0</v>
      </c>
      <c r="AU833" s="46"/>
      <c r="AV833" s="49" t="e">
        <f t="shared" si="1585"/>
        <v>#DIV/0!</v>
      </c>
      <c r="AW833" s="45">
        <v>46278</v>
      </c>
      <c r="AX833" s="46"/>
      <c r="AY833" s="47">
        <f t="shared" si="1586"/>
        <v>0</v>
      </c>
      <c r="AZ833" s="47">
        <f t="shared" si="1587"/>
        <v>0</v>
      </c>
      <c r="BA833" s="46"/>
      <c r="BB833" s="49" t="e">
        <f t="shared" si="1588"/>
        <v>#DIV/0!</v>
      </c>
      <c r="BC833" s="45">
        <v>46308</v>
      </c>
      <c r="BD833" s="46"/>
      <c r="BE833" s="47">
        <f t="shared" si="1589"/>
        <v>0</v>
      </c>
      <c r="BF833" s="47">
        <f t="shared" si="1590"/>
        <v>0</v>
      </c>
      <c r="BG833" s="48"/>
      <c r="BH833" s="49" t="e">
        <f t="shared" si="1591"/>
        <v>#DIV/0!</v>
      </c>
      <c r="BI833" s="45">
        <v>46339</v>
      </c>
      <c r="BJ833" s="46"/>
      <c r="BK833" s="47">
        <f t="shared" si="1592"/>
        <v>0</v>
      </c>
      <c r="BL833" s="47">
        <f t="shared" si="1593"/>
        <v>0</v>
      </c>
      <c r="BM833" s="48"/>
      <c r="BN833" s="49" t="e">
        <f t="shared" si="1594"/>
        <v>#DIV/0!</v>
      </c>
      <c r="BO833" s="45">
        <v>46369</v>
      </c>
      <c r="BP833" s="46"/>
      <c r="BQ833" s="47">
        <f t="shared" si="1595"/>
        <v>0</v>
      </c>
      <c r="BR833" s="47">
        <f t="shared" si="1596"/>
        <v>0</v>
      </c>
      <c r="BS833" s="48"/>
      <c r="BT833" s="49" t="e">
        <f t="shared" si="1597"/>
        <v>#DIV/0!</v>
      </c>
    </row>
    <row r="834" spans="1:72" ht="15" customHeight="1" x14ac:dyDescent="0.35">
      <c r="A834" s="45">
        <v>46036</v>
      </c>
      <c r="B834" s="46">
        <v>31075</v>
      </c>
      <c r="C834" s="47">
        <f t="shared" si="1599"/>
        <v>621.5</v>
      </c>
      <c r="D834" s="47">
        <f t="shared" si="1600"/>
        <v>513.63636363636363</v>
      </c>
      <c r="E834" s="48">
        <v>1480</v>
      </c>
      <c r="F834" s="49">
        <f t="shared" si="1598"/>
        <v>0.34705159705159705</v>
      </c>
      <c r="G834" s="45">
        <v>46067</v>
      </c>
      <c r="H834" s="46">
        <v>34645</v>
      </c>
      <c r="I834" s="47">
        <f t="shared" si="1565"/>
        <v>692.9</v>
      </c>
      <c r="J834" s="47">
        <f t="shared" si="1566"/>
        <v>572.64462809917359</v>
      </c>
      <c r="K834" s="48">
        <v>1420</v>
      </c>
      <c r="L834" s="49">
        <f t="shared" si="1567"/>
        <v>0.40327086485857294</v>
      </c>
      <c r="M834" s="45">
        <v>46095</v>
      </c>
      <c r="N834" s="46">
        <v>35313</v>
      </c>
      <c r="O834" s="47">
        <f t="shared" si="1568"/>
        <v>706.26</v>
      </c>
      <c r="P834" s="47">
        <f t="shared" si="1569"/>
        <v>583.68595041322317</v>
      </c>
      <c r="Q834" s="48">
        <v>1420</v>
      </c>
      <c r="R834" s="49">
        <f t="shared" si="1570"/>
        <v>0.41104644395297407</v>
      </c>
      <c r="S834" s="45">
        <v>46126</v>
      </c>
      <c r="T834" s="46">
        <v>35355</v>
      </c>
      <c r="U834" s="47">
        <f t="shared" si="1571"/>
        <v>707.1</v>
      </c>
      <c r="V834" s="47">
        <f t="shared" si="1572"/>
        <v>584.38016528925618</v>
      </c>
      <c r="W834" s="48">
        <v>1385</v>
      </c>
      <c r="X834" s="49">
        <f t="shared" si="1573"/>
        <v>0.42193513739296473</v>
      </c>
      <c r="Y834" s="45">
        <v>46156</v>
      </c>
      <c r="Z834" s="46"/>
      <c r="AA834" s="47"/>
      <c r="AB834" s="47"/>
      <c r="AC834" s="48"/>
      <c r="AD834" s="49"/>
      <c r="AE834" s="45">
        <v>46187</v>
      </c>
      <c r="AF834" s="46"/>
      <c r="AG834" s="47">
        <f t="shared" si="1577"/>
        <v>0</v>
      </c>
      <c r="AH834" s="47">
        <f t="shared" si="1578"/>
        <v>0</v>
      </c>
      <c r="AI834" s="48"/>
      <c r="AJ834" s="49" t="e">
        <f t="shared" si="1579"/>
        <v>#DIV/0!</v>
      </c>
      <c r="AK834" s="45">
        <v>46217</v>
      </c>
      <c r="AL834" s="46"/>
      <c r="AM834" s="47">
        <f t="shared" si="1580"/>
        <v>0</v>
      </c>
      <c r="AN834" s="47">
        <f t="shared" si="1581"/>
        <v>0</v>
      </c>
      <c r="AO834" s="48"/>
      <c r="AP834" s="49" t="e">
        <f t="shared" si="1582"/>
        <v>#DIV/0!</v>
      </c>
      <c r="AQ834" s="45">
        <v>46248</v>
      </c>
      <c r="AR834" s="46"/>
      <c r="AS834" s="47">
        <f t="shared" si="1583"/>
        <v>0</v>
      </c>
      <c r="AT834" s="47">
        <f t="shared" si="1584"/>
        <v>0</v>
      </c>
      <c r="AU834" s="46"/>
      <c r="AV834" s="49" t="e">
        <f t="shared" si="1585"/>
        <v>#DIV/0!</v>
      </c>
      <c r="AW834" s="45">
        <v>46279</v>
      </c>
      <c r="AX834" s="46"/>
      <c r="AY834" s="47">
        <f t="shared" si="1586"/>
        <v>0</v>
      </c>
      <c r="AZ834" s="47">
        <f t="shared" si="1587"/>
        <v>0</v>
      </c>
      <c r="BA834" s="46"/>
      <c r="BB834" s="49" t="e">
        <f t="shared" si="1588"/>
        <v>#DIV/0!</v>
      </c>
      <c r="BC834" s="45">
        <v>46309</v>
      </c>
      <c r="BD834" s="46"/>
      <c r="BE834" s="47">
        <f t="shared" si="1589"/>
        <v>0</v>
      </c>
      <c r="BF834" s="47">
        <f t="shared" si="1590"/>
        <v>0</v>
      </c>
      <c r="BG834" s="48"/>
      <c r="BH834" s="49" t="e">
        <f t="shared" si="1591"/>
        <v>#DIV/0!</v>
      </c>
      <c r="BI834" s="45">
        <v>46340</v>
      </c>
      <c r="BJ834" s="46"/>
      <c r="BK834" s="47">
        <f t="shared" si="1592"/>
        <v>0</v>
      </c>
      <c r="BL834" s="47">
        <f t="shared" si="1593"/>
        <v>0</v>
      </c>
      <c r="BM834" s="48"/>
      <c r="BN834" s="49" t="e">
        <f t="shared" si="1594"/>
        <v>#DIV/0!</v>
      </c>
      <c r="BO834" s="45">
        <v>46370</v>
      </c>
      <c r="BP834" s="46"/>
      <c r="BQ834" s="47">
        <f t="shared" si="1595"/>
        <v>0</v>
      </c>
      <c r="BR834" s="47">
        <f t="shared" si="1596"/>
        <v>0</v>
      </c>
      <c r="BS834" s="48"/>
      <c r="BT834" s="49" t="e">
        <f t="shared" si="1597"/>
        <v>#DIV/0!</v>
      </c>
    </row>
    <row r="835" spans="1:72" ht="15" customHeight="1" x14ac:dyDescent="0.35">
      <c r="A835" s="45">
        <v>46037</v>
      </c>
      <c r="B835" s="46">
        <v>31110</v>
      </c>
      <c r="C835" s="47">
        <f t="shared" si="1599"/>
        <v>622.20000000000005</v>
      </c>
      <c r="D835" s="47">
        <f t="shared" si="1600"/>
        <v>514.21487603305786</v>
      </c>
      <c r="E835" s="48">
        <v>1470</v>
      </c>
      <c r="F835" s="49">
        <f t="shared" si="1598"/>
        <v>0.34980603811772643</v>
      </c>
      <c r="G835" s="45">
        <v>46068</v>
      </c>
      <c r="H835" s="46">
        <v>34815</v>
      </c>
      <c r="I835" s="47">
        <f t="shared" si="1565"/>
        <v>696.3</v>
      </c>
      <c r="J835" s="47">
        <f t="shared" si="1566"/>
        <v>575.45454545454538</v>
      </c>
      <c r="K835" s="48">
        <v>1420</v>
      </c>
      <c r="L835" s="49">
        <f t="shared" si="1567"/>
        <v>0.40524967989756716</v>
      </c>
      <c r="M835" s="45">
        <v>46096</v>
      </c>
      <c r="N835" s="46">
        <v>35312</v>
      </c>
      <c r="O835" s="47">
        <f t="shared" si="1568"/>
        <v>706.24</v>
      </c>
      <c r="P835" s="47">
        <f t="shared" si="1569"/>
        <v>583.66942148760336</v>
      </c>
      <c r="Q835" s="48">
        <v>1420</v>
      </c>
      <c r="R835" s="49">
        <f t="shared" si="1570"/>
        <v>0.41103480386450941</v>
      </c>
      <c r="S835" s="45">
        <v>46127</v>
      </c>
      <c r="T835" s="46">
        <v>35365</v>
      </c>
      <c r="U835" s="47">
        <f t="shared" si="1571"/>
        <v>707.3</v>
      </c>
      <c r="V835" s="47">
        <f t="shared" si="1572"/>
        <v>584.5454545454545</v>
      </c>
      <c r="W835" s="48">
        <v>1385</v>
      </c>
      <c r="X835" s="49">
        <f t="shared" si="1573"/>
        <v>0.42205447981621264</v>
      </c>
      <c r="Y835" s="45">
        <v>46157</v>
      </c>
      <c r="Z835" s="46"/>
      <c r="AA835" s="47"/>
      <c r="AB835" s="47"/>
      <c r="AC835" s="48"/>
      <c r="AD835" s="49"/>
      <c r="AE835" s="45">
        <v>46188</v>
      </c>
      <c r="AF835" s="46"/>
      <c r="AG835" s="47">
        <f t="shared" si="1577"/>
        <v>0</v>
      </c>
      <c r="AH835" s="47">
        <f t="shared" si="1578"/>
        <v>0</v>
      </c>
      <c r="AI835" s="48"/>
      <c r="AJ835" s="49" t="e">
        <f t="shared" si="1579"/>
        <v>#DIV/0!</v>
      </c>
      <c r="AK835" s="45">
        <v>46218</v>
      </c>
      <c r="AL835" s="46"/>
      <c r="AM835" s="47">
        <f t="shared" si="1580"/>
        <v>0</v>
      </c>
      <c r="AN835" s="47">
        <f t="shared" si="1581"/>
        <v>0</v>
      </c>
      <c r="AO835" s="48"/>
      <c r="AP835" s="49" t="e">
        <f t="shared" si="1582"/>
        <v>#DIV/0!</v>
      </c>
      <c r="AQ835" s="45">
        <v>46249</v>
      </c>
      <c r="AR835" s="46"/>
      <c r="AS835" s="47">
        <f t="shared" si="1583"/>
        <v>0</v>
      </c>
      <c r="AT835" s="47">
        <f t="shared" si="1584"/>
        <v>0</v>
      </c>
      <c r="AU835" s="48"/>
      <c r="AV835" s="49" t="e">
        <f t="shared" si="1585"/>
        <v>#DIV/0!</v>
      </c>
      <c r="AW835" s="45">
        <v>46280</v>
      </c>
      <c r="AX835" s="46"/>
      <c r="AY835" s="47">
        <f t="shared" si="1586"/>
        <v>0</v>
      </c>
      <c r="AZ835" s="47">
        <f t="shared" si="1587"/>
        <v>0</v>
      </c>
      <c r="BA835" s="48"/>
      <c r="BB835" s="49" t="e">
        <f t="shared" si="1588"/>
        <v>#DIV/0!</v>
      </c>
      <c r="BC835" s="45">
        <v>46310</v>
      </c>
      <c r="BD835" s="46"/>
      <c r="BE835" s="47">
        <f t="shared" si="1589"/>
        <v>0</v>
      </c>
      <c r="BF835" s="47">
        <f t="shared" si="1590"/>
        <v>0</v>
      </c>
      <c r="BG835" s="48"/>
      <c r="BH835" s="49" t="e">
        <f t="shared" si="1591"/>
        <v>#DIV/0!</v>
      </c>
      <c r="BI835" s="45">
        <v>46341</v>
      </c>
      <c r="BJ835" s="46"/>
      <c r="BK835" s="47">
        <f t="shared" si="1592"/>
        <v>0</v>
      </c>
      <c r="BL835" s="47">
        <f t="shared" si="1593"/>
        <v>0</v>
      </c>
      <c r="BM835" s="48"/>
      <c r="BN835" s="49" t="e">
        <f t="shared" si="1594"/>
        <v>#DIV/0!</v>
      </c>
      <c r="BO835" s="45">
        <v>46371</v>
      </c>
      <c r="BP835" s="46"/>
      <c r="BQ835" s="47">
        <f t="shared" si="1595"/>
        <v>0</v>
      </c>
      <c r="BR835" s="47">
        <f t="shared" si="1596"/>
        <v>0</v>
      </c>
      <c r="BS835" s="48"/>
      <c r="BT835" s="49" t="e">
        <f t="shared" si="1597"/>
        <v>#DIV/0!</v>
      </c>
    </row>
    <row r="836" spans="1:72" ht="15" customHeight="1" x14ac:dyDescent="0.35">
      <c r="A836" s="45">
        <v>46038</v>
      </c>
      <c r="B836" s="46">
        <v>31145</v>
      </c>
      <c r="C836" s="47">
        <f t="shared" si="1599"/>
        <v>622.9</v>
      </c>
      <c r="D836" s="47">
        <f t="shared" si="1600"/>
        <v>514.7933884297521</v>
      </c>
      <c r="E836" s="48">
        <v>1455</v>
      </c>
      <c r="F836" s="49">
        <f t="shared" si="1598"/>
        <v>0.35380988895515608</v>
      </c>
      <c r="G836" s="45">
        <v>46069</v>
      </c>
      <c r="H836" s="46">
        <v>34985</v>
      </c>
      <c r="I836" s="47">
        <f t="shared" si="1565"/>
        <v>699.7</v>
      </c>
      <c r="J836" s="47">
        <f t="shared" si="1566"/>
        <v>578.2644628099174</v>
      </c>
      <c r="K836" s="48">
        <v>1420</v>
      </c>
      <c r="L836" s="49">
        <f t="shared" si="1567"/>
        <v>0.40722849493656155</v>
      </c>
      <c r="M836" s="45">
        <v>46097</v>
      </c>
      <c r="N836" s="46">
        <v>35311</v>
      </c>
      <c r="O836" s="47">
        <f t="shared" si="1568"/>
        <v>706.22</v>
      </c>
      <c r="P836" s="47">
        <f t="shared" si="1569"/>
        <v>583.65289256198355</v>
      </c>
      <c r="Q836" s="48">
        <v>1415</v>
      </c>
      <c r="R836" s="49">
        <f t="shared" si="1570"/>
        <v>0.41247554244663148</v>
      </c>
      <c r="S836" s="45">
        <v>46128</v>
      </c>
      <c r="T836" s="46">
        <v>35375</v>
      </c>
      <c r="U836" s="47">
        <f t="shared" si="1571"/>
        <v>707.5</v>
      </c>
      <c r="V836" s="47">
        <f t="shared" si="1572"/>
        <v>584.71074380165294</v>
      </c>
      <c r="W836" s="48">
        <v>1380</v>
      </c>
      <c r="X836" s="49">
        <f t="shared" si="1573"/>
        <v>0.42370343753742967</v>
      </c>
      <c r="Y836" s="45">
        <v>46158</v>
      </c>
      <c r="Z836" s="46"/>
      <c r="AA836" s="47"/>
      <c r="AB836" s="47"/>
      <c r="AC836" s="48"/>
      <c r="AD836" s="49"/>
      <c r="AE836" s="45">
        <v>46189</v>
      </c>
      <c r="AF836" s="46"/>
      <c r="AG836" s="47">
        <f t="shared" si="1577"/>
        <v>0</v>
      </c>
      <c r="AH836" s="47">
        <f t="shared" si="1578"/>
        <v>0</v>
      </c>
      <c r="AI836" s="48"/>
      <c r="AJ836" s="49" t="e">
        <f t="shared" si="1579"/>
        <v>#DIV/0!</v>
      </c>
      <c r="AK836" s="45">
        <v>46219</v>
      </c>
      <c r="AL836" s="46"/>
      <c r="AM836" s="47">
        <f t="shared" si="1580"/>
        <v>0</v>
      </c>
      <c r="AN836" s="47">
        <f t="shared" si="1581"/>
        <v>0</v>
      </c>
      <c r="AO836" s="48"/>
      <c r="AP836" s="49" t="e">
        <f t="shared" si="1582"/>
        <v>#DIV/0!</v>
      </c>
      <c r="AQ836" s="45">
        <v>46250</v>
      </c>
      <c r="AR836" s="46"/>
      <c r="AS836" s="47">
        <f t="shared" si="1583"/>
        <v>0</v>
      </c>
      <c r="AT836" s="47">
        <f t="shared" si="1584"/>
        <v>0</v>
      </c>
      <c r="AU836" s="48"/>
      <c r="AV836" s="49" t="e">
        <f t="shared" si="1585"/>
        <v>#DIV/0!</v>
      </c>
      <c r="AW836" s="45">
        <v>46281</v>
      </c>
      <c r="AX836" s="46"/>
      <c r="AY836" s="47">
        <f t="shared" si="1586"/>
        <v>0</v>
      </c>
      <c r="AZ836" s="47">
        <f t="shared" si="1587"/>
        <v>0</v>
      </c>
      <c r="BA836" s="48"/>
      <c r="BB836" s="49" t="e">
        <f t="shared" si="1588"/>
        <v>#DIV/0!</v>
      </c>
      <c r="BC836" s="45">
        <v>46311</v>
      </c>
      <c r="BD836" s="46"/>
      <c r="BE836" s="47">
        <f t="shared" si="1589"/>
        <v>0</v>
      </c>
      <c r="BF836" s="47">
        <f t="shared" si="1590"/>
        <v>0</v>
      </c>
      <c r="BG836" s="48"/>
      <c r="BH836" s="49" t="e">
        <f t="shared" si="1591"/>
        <v>#DIV/0!</v>
      </c>
      <c r="BI836" s="45">
        <v>46342</v>
      </c>
      <c r="BJ836" s="46"/>
      <c r="BK836" s="47">
        <f t="shared" si="1592"/>
        <v>0</v>
      </c>
      <c r="BL836" s="47">
        <f t="shared" si="1593"/>
        <v>0</v>
      </c>
      <c r="BM836" s="48"/>
      <c r="BN836" s="49" t="e">
        <f t="shared" si="1594"/>
        <v>#DIV/0!</v>
      </c>
      <c r="BO836" s="45">
        <v>46372</v>
      </c>
      <c r="BP836" s="46"/>
      <c r="BQ836" s="47">
        <f t="shared" si="1595"/>
        <v>0</v>
      </c>
      <c r="BR836" s="47">
        <f t="shared" si="1596"/>
        <v>0</v>
      </c>
      <c r="BS836" s="48"/>
      <c r="BT836" s="49" t="e">
        <f t="shared" si="1597"/>
        <v>#DIV/0!</v>
      </c>
    </row>
    <row r="837" spans="1:72" ht="15" customHeight="1" x14ac:dyDescent="0.35">
      <c r="A837" s="45">
        <v>46039</v>
      </c>
      <c r="B837" s="46">
        <v>31180</v>
      </c>
      <c r="C837" s="47">
        <f t="shared" si="1599"/>
        <v>623.6</v>
      </c>
      <c r="D837" s="47">
        <f t="shared" si="1600"/>
        <v>515.37190082644634</v>
      </c>
      <c r="E837" s="48">
        <v>1455</v>
      </c>
      <c r="F837" s="49">
        <f t="shared" si="1598"/>
        <v>0.35420749197693907</v>
      </c>
      <c r="G837" s="45">
        <v>46070</v>
      </c>
      <c r="H837" s="46">
        <v>35155</v>
      </c>
      <c r="I837" s="47">
        <f t="shared" si="1565"/>
        <v>703.1</v>
      </c>
      <c r="J837" s="47">
        <f t="shared" si="1566"/>
        <v>581.07438016528931</v>
      </c>
      <c r="K837" s="48">
        <v>1420</v>
      </c>
      <c r="L837" s="49">
        <f t="shared" si="1567"/>
        <v>0.40920730997555588</v>
      </c>
      <c r="M837" s="45">
        <v>46098</v>
      </c>
      <c r="N837" s="46">
        <v>35310</v>
      </c>
      <c r="O837" s="47">
        <f t="shared" si="1568"/>
        <v>706.2</v>
      </c>
      <c r="P837" s="47">
        <f t="shared" si="1569"/>
        <v>583.63636363636374</v>
      </c>
      <c r="Q837" s="48">
        <v>1415</v>
      </c>
      <c r="R837" s="49">
        <f t="shared" si="1570"/>
        <v>0.41246386122711221</v>
      </c>
      <c r="S837" s="45">
        <v>46129</v>
      </c>
      <c r="T837" s="46">
        <v>35385</v>
      </c>
      <c r="U837" s="47">
        <f t="shared" si="1571"/>
        <v>707.7</v>
      </c>
      <c r="V837" s="47">
        <f t="shared" si="1572"/>
        <v>584.87603305785126</v>
      </c>
      <c r="W837" s="48">
        <v>1390</v>
      </c>
      <c r="X837" s="49">
        <f t="shared" si="1573"/>
        <v>0.42077412450205126</v>
      </c>
      <c r="Y837" s="45">
        <v>46159</v>
      </c>
      <c r="Z837" s="46"/>
      <c r="AA837" s="47"/>
      <c r="AB837" s="47"/>
      <c r="AC837" s="48"/>
      <c r="AD837" s="49"/>
      <c r="AE837" s="45">
        <v>46190</v>
      </c>
      <c r="AF837" s="46"/>
      <c r="AG837" s="47">
        <f t="shared" si="1577"/>
        <v>0</v>
      </c>
      <c r="AH837" s="47">
        <f t="shared" si="1578"/>
        <v>0</v>
      </c>
      <c r="AI837" s="48"/>
      <c r="AJ837" s="49" t="e">
        <f t="shared" si="1579"/>
        <v>#DIV/0!</v>
      </c>
      <c r="AK837" s="45">
        <v>46220</v>
      </c>
      <c r="AL837" s="46"/>
      <c r="AM837" s="47">
        <f t="shared" si="1580"/>
        <v>0</v>
      </c>
      <c r="AN837" s="47">
        <f t="shared" si="1581"/>
        <v>0</v>
      </c>
      <c r="AO837" s="48"/>
      <c r="AP837" s="49" t="e">
        <f t="shared" si="1582"/>
        <v>#DIV/0!</v>
      </c>
      <c r="AQ837" s="45">
        <v>46251</v>
      </c>
      <c r="AR837" s="46"/>
      <c r="AS837" s="47">
        <f t="shared" si="1583"/>
        <v>0</v>
      </c>
      <c r="AT837" s="47">
        <f t="shared" si="1584"/>
        <v>0</v>
      </c>
      <c r="AU837" s="48"/>
      <c r="AV837" s="49" t="e">
        <f t="shared" si="1585"/>
        <v>#DIV/0!</v>
      </c>
      <c r="AW837" s="45">
        <v>46282</v>
      </c>
      <c r="AX837" s="46"/>
      <c r="AY837" s="47">
        <f t="shared" si="1586"/>
        <v>0</v>
      </c>
      <c r="AZ837" s="47">
        <f t="shared" si="1587"/>
        <v>0</v>
      </c>
      <c r="BA837" s="48"/>
      <c r="BB837" s="49" t="e">
        <f t="shared" si="1588"/>
        <v>#DIV/0!</v>
      </c>
      <c r="BC837" s="45">
        <v>46312</v>
      </c>
      <c r="BD837" s="46"/>
      <c r="BE837" s="47">
        <f t="shared" si="1589"/>
        <v>0</v>
      </c>
      <c r="BF837" s="47">
        <f t="shared" si="1590"/>
        <v>0</v>
      </c>
      <c r="BG837" s="48"/>
      <c r="BH837" s="49" t="e">
        <f t="shared" si="1591"/>
        <v>#DIV/0!</v>
      </c>
      <c r="BI837" s="45">
        <v>46343</v>
      </c>
      <c r="BJ837" s="46"/>
      <c r="BK837" s="47">
        <f t="shared" si="1592"/>
        <v>0</v>
      </c>
      <c r="BL837" s="47">
        <f t="shared" si="1593"/>
        <v>0</v>
      </c>
      <c r="BM837" s="48"/>
      <c r="BN837" s="49" t="e">
        <f t="shared" si="1594"/>
        <v>#DIV/0!</v>
      </c>
      <c r="BO837" s="45">
        <v>46373</v>
      </c>
      <c r="BP837" s="46"/>
      <c r="BQ837" s="47">
        <f t="shared" si="1595"/>
        <v>0</v>
      </c>
      <c r="BR837" s="47">
        <f t="shared" si="1596"/>
        <v>0</v>
      </c>
      <c r="BS837" s="48"/>
      <c r="BT837" s="49" t="e">
        <f t="shared" si="1597"/>
        <v>#DIV/0!</v>
      </c>
    </row>
    <row r="838" spans="1:72" ht="15" customHeight="1" x14ac:dyDescent="0.35">
      <c r="A838" s="45">
        <v>46040</v>
      </c>
      <c r="B838" s="46">
        <v>31215</v>
      </c>
      <c r="C838" s="47">
        <f t="shared" si="1599"/>
        <v>624.29999999999995</v>
      </c>
      <c r="D838" s="47">
        <f t="shared" si="1600"/>
        <v>515.95041322314046</v>
      </c>
      <c r="E838" s="48">
        <v>1455</v>
      </c>
      <c r="F838" s="49">
        <f t="shared" si="1598"/>
        <v>0.35460509499872195</v>
      </c>
      <c r="G838" s="45">
        <v>46071</v>
      </c>
      <c r="H838" s="46">
        <v>35200</v>
      </c>
      <c r="I838" s="47">
        <f t="shared" si="1565"/>
        <v>704</v>
      </c>
      <c r="J838" s="47">
        <f t="shared" si="1566"/>
        <v>581.81818181818187</v>
      </c>
      <c r="K838" s="48">
        <v>1420</v>
      </c>
      <c r="L838" s="49">
        <f t="shared" si="1567"/>
        <v>0.40973111395646611</v>
      </c>
      <c r="M838" s="45">
        <v>46099</v>
      </c>
      <c r="N838" s="46">
        <v>35309</v>
      </c>
      <c r="O838" s="47">
        <f t="shared" si="1568"/>
        <v>706.18</v>
      </c>
      <c r="P838" s="47">
        <f t="shared" si="1569"/>
        <v>583.61983471074382</v>
      </c>
      <c r="Q838" s="48">
        <v>1415</v>
      </c>
      <c r="R838" s="49">
        <f t="shared" si="1570"/>
        <v>0.41245218000759282</v>
      </c>
      <c r="S838" s="45">
        <v>46130</v>
      </c>
      <c r="T838" s="46">
        <v>35395</v>
      </c>
      <c r="U838" s="47">
        <f t="shared" si="1571"/>
        <v>707.9</v>
      </c>
      <c r="V838" s="47">
        <f t="shared" si="1572"/>
        <v>585.04132231404958</v>
      </c>
      <c r="W838" s="48">
        <v>1390</v>
      </c>
      <c r="X838" s="49">
        <f t="shared" si="1573"/>
        <v>0.42089303763600688</v>
      </c>
      <c r="Y838" s="45">
        <v>46160</v>
      </c>
      <c r="Z838" s="46"/>
      <c r="AA838" s="47"/>
      <c r="AB838" s="47"/>
      <c r="AC838" s="48"/>
      <c r="AD838" s="49"/>
      <c r="AE838" s="45">
        <v>46191</v>
      </c>
      <c r="AF838" s="46"/>
      <c r="AG838" s="47">
        <f t="shared" si="1577"/>
        <v>0</v>
      </c>
      <c r="AH838" s="47">
        <f t="shared" si="1578"/>
        <v>0</v>
      </c>
      <c r="AI838" s="48"/>
      <c r="AJ838" s="49" t="e">
        <f t="shared" si="1579"/>
        <v>#DIV/0!</v>
      </c>
      <c r="AK838" s="45">
        <v>46221</v>
      </c>
      <c r="AL838" s="46"/>
      <c r="AM838" s="47">
        <f t="shared" si="1580"/>
        <v>0</v>
      </c>
      <c r="AN838" s="47">
        <f t="shared" si="1581"/>
        <v>0</v>
      </c>
      <c r="AO838" s="48"/>
      <c r="AP838" s="49" t="e">
        <f t="shared" si="1582"/>
        <v>#DIV/0!</v>
      </c>
      <c r="AQ838" s="45">
        <v>46252</v>
      </c>
      <c r="AR838" s="46"/>
      <c r="AS838" s="47">
        <f t="shared" si="1583"/>
        <v>0</v>
      </c>
      <c r="AT838" s="47">
        <f t="shared" si="1584"/>
        <v>0</v>
      </c>
      <c r="AU838" s="48"/>
      <c r="AV838" s="49" t="e">
        <f t="shared" si="1585"/>
        <v>#DIV/0!</v>
      </c>
      <c r="AW838" s="45">
        <v>46283</v>
      </c>
      <c r="AX838" s="46"/>
      <c r="AY838" s="47">
        <f t="shared" si="1586"/>
        <v>0</v>
      </c>
      <c r="AZ838" s="47">
        <f t="shared" si="1587"/>
        <v>0</v>
      </c>
      <c r="BA838" s="48"/>
      <c r="BB838" s="49" t="e">
        <f t="shared" si="1588"/>
        <v>#DIV/0!</v>
      </c>
      <c r="BC838" s="45">
        <v>46313</v>
      </c>
      <c r="BD838" s="46"/>
      <c r="BE838" s="47">
        <f t="shared" si="1589"/>
        <v>0</v>
      </c>
      <c r="BF838" s="47">
        <f t="shared" si="1590"/>
        <v>0</v>
      </c>
      <c r="BG838" s="48"/>
      <c r="BH838" s="49" t="e">
        <f t="shared" si="1591"/>
        <v>#DIV/0!</v>
      </c>
      <c r="BI838" s="45">
        <v>46344</v>
      </c>
      <c r="BJ838" s="46"/>
      <c r="BK838" s="47">
        <f t="shared" si="1592"/>
        <v>0</v>
      </c>
      <c r="BL838" s="47">
        <f t="shared" si="1593"/>
        <v>0</v>
      </c>
      <c r="BM838" s="48"/>
      <c r="BN838" s="49" t="e">
        <f t="shared" si="1594"/>
        <v>#DIV/0!</v>
      </c>
      <c r="BO838" s="45">
        <v>46374</v>
      </c>
      <c r="BP838" s="46"/>
      <c r="BQ838" s="47">
        <f t="shared" si="1595"/>
        <v>0</v>
      </c>
      <c r="BR838" s="47">
        <f t="shared" si="1596"/>
        <v>0</v>
      </c>
      <c r="BS838" s="48"/>
      <c r="BT838" s="49" t="e">
        <f t="shared" si="1597"/>
        <v>#DIV/0!</v>
      </c>
    </row>
    <row r="839" spans="1:72" ht="15" customHeight="1" x14ac:dyDescent="0.35">
      <c r="A839" s="45">
        <v>46041</v>
      </c>
      <c r="B839" s="46">
        <v>31250</v>
      </c>
      <c r="C839" s="47">
        <f t="shared" si="1599"/>
        <v>625</v>
      </c>
      <c r="D839" s="47">
        <f t="shared" si="1600"/>
        <v>516.52892561983469</v>
      </c>
      <c r="E839" s="48">
        <v>1460</v>
      </c>
      <c r="F839" s="49">
        <f t="shared" si="1598"/>
        <v>0.35378693535605116</v>
      </c>
      <c r="G839" s="45">
        <v>46072</v>
      </c>
      <c r="H839" s="46">
        <v>35235</v>
      </c>
      <c r="I839" s="47">
        <f t="shared" si="1565"/>
        <v>704.7</v>
      </c>
      <c r="J839" s="47">
        <f t="shared" si="1566"/>
        <v>582.39669421487611</v>
      </c>
      <c r="K839" s="48">
        <v>1410</v>
      </c>
      <c r="L839" s="49">
        <f t="shared" si="1567"/>
        <v>0.41304730086161429</v>
      </c>
      <c r="M839" s="45">
        <v>46100</v>
      </c>
      <c r="N839" s="46">
        <v>35308</v>
      </c>
      <c r="O839" s="47">
        <f t="shared" si="1568"/>
        <v>706.16</v>
      </c>
      <c r="P839" s="47">
        <f t="shared" si="1569"/>
        <v>583.60330578512401</v>
      </c>
      <c r="Q839" s="48">
        <v>1415</v>
      </c>
      <c r="R839" s="49">
        <f t="shared" si="1570"/>
        <v>0.41244049878807348</v>
      </c>
      <c r="S839" s="45">
        <v>46131</v>
      </c>
      <c r="T839" s="46">
        <v>35405</v>
      </c>
      <c r="U839" s="47">
        <f t="shared" si="1571"/>
        <v>708.1</v>
      </c>
      <c r="V839" s="47">
        <f t="shared" si="1572"/>
        <v>585.20661157024801</v>
      </c>
      <c r="W839" s="48">
        <v>1390</v>
      </c>
      <c r="X839" s="49">
        <f t="shared" si="1573"/>
        <v>0.42101195076996262</v>
      </c>
      <c r="Y839" s="45">
        <v>46161</v>
      </c>
      <c r="Z839" s="46"/>
      <c r="AA839" s="47"/>
      <c r="AB839" s="47"/>
      <c r="AC839" s="48"/>
      <c r="AD839" s="49"/>
      <c r="AE839" s="45">
        <v>46192</v>
      </c>
      <c r="AF839" s="46"/>
      <c r="AG839" s="47">
        <f t="shared" si="1577"/>
        <v>0</v>
      </c>
      <c r="AH839" s="47">
        <f t="shared" si="1578"/>
        <v>0</v>
      </c>
      <c r="AI839" s="48"/>
      <c r="AJ839" s="49" t="e">
        <f t="shared" si="1579"/>
        <v>#DIV/0!</v>
      </c>
      <c r="AK839" s="45">
        <v>46222</v>
      </c>
      <c r="AL839" s="46"/>
      <c r="AM839" s="47">
        <f t="shared" si="1580"/>
        <v>0</v>
      </c>
      <c r="AN839" s="47">
        <f t="shared" si="1581"/>
        <v>0</v>
      </c>
      <c r="AO839" s="48"/>
      <c r="AP839" s="49" t="e">
        <f t="shared" si="1582"/>
        <v>#DIV/0!</v>
      </c>
      <c r="AQ839" s="45">
        <v>46253</v>
      </c>
      <c r="AR839" s="46"/>
      <c r="AS839" s="47">
        <f t="shared" si="1583"/>
        <v>0</v>
      </c>
      <c r="AT839" s="47">
        <f t="shared" si="1584"/>
        <v>0</v>
      </c>
      <c r="AU839" s="48"/>
      <c r="AV839" s="49" t="e">
        <f t="shared" si="1585"/>
        <v>#DIV/0!</v>
      </c>
      <c r="AW839" s="45">
        <v>46284</v>
      </c>
      <c r="AX839" s="46"/>
      <c r="AY839" s="47">
        <f t="shared" si="1586"/>
        <v>0</v>
      </c>
      <c r="AZ839" s="47">
        <f t="shared" si="1587"/>
        <v>0</v>
      </c>
      <c r="BA839" s="48"/>
      <c r="BB839" s="49" t="e">
        <f t="shared" si="1588"/>
        <v>#DIV/0!</v>
      </c>
      <c r="BC839" s="45">
        <v>46314</v>
      </c>
      <c r="BD839" s="46"/>
      <c r="BE839" s="47">
        <f t="shared" si="1589"/>
        <v>0</v>
      </c>
      <c r="BF839" s="47">
        <f t="shared" si="1590"/>
        <v>0</v>
      </c>
      <c r="BG839" s="48"/>
      <c r="BH839" s="49" t="e">
        <f t="shared" si="1591"/>
        <v>#DIV/0!</v>
      </c>
      <c r="BI839" s="45">
        <v>46345</v>
      </c>
      <c r="BJ839" s="46"/>
      <c r="BK839" s="47">
        <f t="shared" si="1592"/>
        <v>0</v>
      </c>
      <c r="BL839" s="47">
        <f t="shared" si="1593"/>
        <v>0</v>
      </c>
      <c r="BM839" s="48"/>
      <c r="BN839" s="49" t="e">
        <f t="shared" si="1594"/>
        <v>#DIV/0!</v>
      </c>
      <c r="BO839" s="45">
        <v>46375</v>
      </c>
      <c r="BP839" s="46"/>
      <c r="BQ839" s="47">
        <f t="shared" si="1595"/>
        <v>0</v>
      </c>
      <c r="BR839" s="47">
        <f t="shared" si="1596"/>
        <v>0</v>
      </c>
      <c r="BS839" s="48"/>
      <c r="BT839" s="49" t="e">
        <f t="shared" si="1597"/>
        <v>#DIV/0!</v>
      </c>
    </row>
    <row r="840" spans="1:72" ht="15" customHeight="1" x14ac:dyDescent="0.35">
      <c r="A840" s="45">
        <v>46042</v>
      </c>
      <c r="B840" s="46">
        <v>31285</v>
      </c>
      <c r="C840" s="47">
        <f t="shared" si="1599"/>
        <v>625.70000000000005</v>
      </c>
      <c r="D840" s="47">
        <f t="shared" si="1600"/>
        <v>517.10743801652893</v>
      </c>
      <c r="E840" s="48">
        <v>1460</v>
      </c>
      <c r="F840" s="49">
        <f t="shared" si="1598"/>
        <v>0.35418317672364996</v>
      </c>
      <c r="G840" s="45">
        <v>46073</v>
      </c>
      <c r="H840" s="46">
        <v>35270</v>
      </c>
      <c r="I840" s="47">
        <f t="shared" si="1565"/>
        <v>705.4</v>
      </c>
      <c r="J840" s="47">
        <f t="shared" si="1566"/>
        <v>582.97520661157023</v>
      </c>
      <c r="K840" s="48">
        <v>1395</v>
      </c>
      <c r="L840" s="49">
        <f t="shared" si="1567"/>
        <v>0.41790337391510413</v>
      </c>
      <c r="M840" s="45">
        <v>46101</v>
      </c>
      <c r="N840" s="46">
        <v>35298</v>
      </c>
      <c r="O840" s="47">
        <f t="shared" ref="O840:O846" si="1601">N840/50</f>
        <v>705.96</v>
      </c>
      <c r="P840" s="47">
        <f t="shared" ref="P840:P846" si="1602">O840/1.21</f>
        <v>583.43801652892569</v>
      </c>
      <c r="Q840" s="48">
        <v>1410</v>
      </c>
      <c r="R840" s="49">
        <f t="shared" si="1570"/>
        <v>0.41378582732547919</v>
      </c>
      <c r="S840" s="45">
        <v>46132</v>
      </c>
      <c r="T840" s="46">
        <v>35415</v>
      </c>
      <c r="U840" s="47">
        <f t="shared" si="1571"/>
        <v>708.3</v>
      </c>
      <c r="V840" s="47">
        <f t="shared" si="1572"/>
        <v>585.37190082644622</v>
      </c>
      <c r="W840" s="48">
        <v>1400</v>
      </c>
      <c r="X840" s="49">
        <f t="shared" si="1573"/>
        <v>0.41812278630460442</v>
      </c>
      <c r="Y840" s="45">
        <v>46162</v>
      </c>
      <c r="Z840" s="46"/>
      <c r="AA840" s="47"/>
      <c r="AB840" s="47"/>
      <c r="AC840" s="48"/>
      <c r="AD840" s="49"/>
      <c r="AE840" s="45">
        <v>46193</v>
      </c>
      <c r="AF840" s="46"/>
      <c r="AG840" s="47">
        <f t="shared" si="1577"/>
        <v>0</v>
      </c>
      <c r="AH840" s="47">
        <f t="shared" si="1578"/>
        <v>0</v>
      </c>
      <c r="AI840" s="48"/>
      <c r="AJ840" s="49" t="e">
        <f t="shared" si="1579"/>
        <v>#DIV/0!</v>
      </c>
      <c r="AK840" s="45">
        <v>46223</v>
      </c>
      <c r="AL840" s="46"/>
      <c r="AM840" s="47">
        <f t="shared" si="1580"/>
        <v>0</v>
      </c>
      <c r="AN840" s="47">
        <f t="shared" si="1581"/>
        <v>0</v>
      </c>
      <c r="AO840" s="48"/>
      <c r="AP840" s="49" t="e">
        <f t="shared" si="1582"/>
        <v>#DIV/0!</v>
      </c>
      <c r="AQ840" s="45">
        <v>46254</v>
      </c>
      <c r="AR840" s="46"/>
      <c r="AS840" s="47">
        <f t="shared" si="1583"/>
        <v>0</v>
      </c>
      <c r="AT840" s="47">
        <f t="shared" si="1584"/>
        <v>0</v>
      </c>
      <c r="AU840" s="48"/>
      <c r="AV840" s="49" t="e">
        <f t="shared" si="1585"/>
        <v>#DIV/0!</v>
      </c>
      <c r="AW840" s="45">
        <v>46285</v>
      </c>
      <c r="AX840" s="46"/>
      <c r="AY840" s="47">
        <f t="shared" si="1586"/>
        <v>0</v>
      </c>
      <c r="AZ840" s="47">
        <f t="shared" si="1587"/>
        <v>0</v>
      </c>
      <c r="BA840" s="48"/>
      <c r="BB840" s="49" t="e">
        <f t="shared" si="1588"/>
        <v>#DIV/0!</v>
      </c>
      <c r="BC840" s="45">
        <v>46315</v>
      </c>
      <c r="BD840" s="46"/>
      <c r="BE840" s="47">
        <f t="shared" si="1589"/>
        <v>0</v>
      </c>
      <c r="BF840" s="47">
        <f t="shared" si="1590"/>
        <v>0</v>
      </c>
      <c r="BG840" s="48"/>
      <c r="BH840" s="49" t="e">
        <f t="shared" si="1591"/>
        <v>#DIV/0!</v>
      </c>
      <c r="BI840" s="45">
        <v>46346</v>
      </c>
      <c r="BJ840" s="46"/>
      <c r="BK840" s="47">
        <f t="shared" si="1592"/>
        <v>0</v>
      </c>
      <c r="BL840" s="47">
        <f t="shared" si="1593"/>
        <v>0</v>
      </c>
      <c r="BM840" s="48"/>
      <c r="BN840" s="49" t="e">
        <f t="shared" si="1594"/>
        <v>#DIV/0!</v>
      </c>
      <c r="BO840" s="45">
        <v>46376</v>
      </c>
      <c r="BP840" s="46"/>
      <c r="BQ840" s="47">
        <f t="shared" si="1595"/>
        <v>0</v>
      </c>
      <c r="BR840" s="47">
        <f t="shared" si="1596"/>
        <v>0</v>
      </c>
      <c r="BS840" s="48"/>
      <c r="BT840" s="49" t="e">
        <f t="shared" si="1597"/>
        <v>#DIV/0!</v>
      </c>
    </row>
    <row r="841" spans="1:72" ht="15" customHeight="1" x14ac:dyDescent="0.35">
      <c r="A841" s="45">
        <v>46043</v>
      </c>
      <c r="B841" s="46">
        <v>31320</v>
      </c>
      <c r="C841" s="47">
        <f t="shared" si="1599"/>
        <v>626.4</v>
      </c>
      <c r="D841" s="47">
        <f t="shared" si="1600"/>
        <v>517.68595041322317</v>
      </c>
      <c r="E841" s="48">
        <v>1455</v>
      </c>
      <c r="F841" s="49">
        <f t="shared" si="1598"/>
        <v>0.35579790406407091</v>
      </c>
      <c r="G841" s="45">
        <v>46074</v>
      </c>
      <c r="H841" s="46">
        <v>35305</v>
      </c>
      <c r="I841" s="47">
        <f t="shared" si="1565"/>
        <v>706.1</v>
      </c>
      <c r="J841" s="47">
        <f t="shared" si="1566"/>
        <v>583.55371900826447</v>
      </c>
      <c r="K841" s="48">
        <v>1395</v>
      </c>
      <c r="L841" s="49">
        <f t="shared" si="1567"/>
        <v>0.41831807814212507</v>
      </c>
      <c r="M841" s="45">
        <v>46102</v>
      </c>
      <c r="N841" s="46">
        <v>35288</v>
      </c>
      <c r="O841" s="47">
        <f t="shared" si="1601"/>
        <v>705.76</v>
      </c>
      <c r="P841" s="47">
        <f t="shared" si="1602"/>
        <v>583.27272727272725</v>
      </c>
      <c r="Q841" s="48">
        <v>1410</v>
      </c>
      <c r="R841" s="49">
        <f t="shared" si="1570"/>
        <v>0.41366860090264346</v>
      </c>
      <c r="S841" s="45">
        <v>46133</v>
      </c>
      <c r="T841" s="46">
        <v>35425</v>
      </c>
      <c r="U841" s="47">
        <f t="shared" si="1571"/>
        <v>708.5</v>
      </c>
      <c r="V841" s="47">
        <f t="shared" si="1572"/>
        <v>585.53719008264466</v>
      </c>
      <c r="W841" s="48">
        <v>1400</v>
      </c>
      <c r="X841" s="49">
        <f t="shared" si="1573"/>
        <v>0.41824085005903189</v>
      </c>
      <c r="Y841" s="45">
        <v>46163</v>
      </c>
      <c r="Z841" s="46"/>
      <c r="AA841" s="47"/>
      <c r="AB841" s="47"/>
      <c r="AC841" s="48"/>
      <c r="AD841" s="49"/>
      <c r="AE841" s="45">
        <v>46194</v>
      </c>
      <c r="AF841" s="46"/>
      <c r="AG841" s="47">
        <f t="shared" si="1577"/>
        <v>0</v>
      </c>
      <c r="AH841" s="47">
        <f t="shared" si="1578"/>
        <v>0</v>
      </c>
      <c r="AI841" s="48"/>
      <c r="AJ841" s="49" t="e">
        <f t="shared" si="1579"/>
        <v>#DIV/0!</v>
      </c>
      <c r="AK841" s="45">
        <v>46224</v>
      </c>
      <c r="AL841" s="46"/>
      <c r="AM841" s="47">
        <f t="shared" si="1580"/>
        <v>0</v>
      </c>
      <c r="AN841" s="47">
        <f t="shared" si="1581"/>
        <v>0</v>
      </c>
      <c r="AO841" s="48"/>
      <c r="AP841" s="49" t="e">
        <f t="shared" si="1582"/>
        <v>#DIV/0!</v>
      </c>
      <c r="AQ841" s="45">
        <v>46255</v>
      </c>
      <c r="AR841" s="46"/>
      <c r="AS841" s="47">
        <f t="shared" si="1583"/>
        <v>0</v>
      </c>
      <c r="AT841" s="47">
        <f t="shared" si="1584"/>
        <v>0</v>
      </c>
      <c r="AU841" s="48"/>
      <c r="AV841" s="49" t="e">
        <f t="shared" si="1585"/>
        <v>#DIV/0!</v>
      </c>
      <c r="AW841" s="45">
        <v>46286</v>
      </c>
      <c r="AX841" s="46"/>
      <c r="AY841" s="47">
        <f t="shared" si="1586"/>
        <v>0</v>
      </c>
      <c r="AZ841" s="47">
        <f t="shared" si="1587"/>
        <v>0</v>
      </c>
      <c r="BA841" s="48"/>
      <c r="BB841" s="49" t="e">
        <f t="shared" si="1588"/>
        <v>#DIV/0!</v>
      </c>
      <c r="BC841" s="45">
        <v>46316</v>
      </c>
      <c r="BD841" s="46"/>
      <c r="BE841" s="47">
        <f t="shared" si="1589"/>
        <v>0</v>
      </c>
      <c r="BF841" s="47">
        <f t="shared" si="1590"/>
        <v>0</v>
      </c>
      <c r="BG841" s="48"/>
      <c r="BH841" s="49" t="e">
        <f t="shared" si="1591"/>
        <v>#DIV/0!</v>
      </c>
      <c r="BI841" s="45">
        <v>46347</v>
      </c>
      <c r="BJ841" s="46"/>
      <c r="BK841" s="47">
        <f t="shared" si="1592"/>
        <v>0</v>
      </c>
      <c r="BL841" s="47">
        <f t="shared" si="1593"/>
        <v>0</v>
      </c>
      <c r="BM841" s="48"/>
      <c r="BN841" s="49" t="e">
        <f t="shared" si="1594"/>
        <v>#DIV/0!</v>
      </c>
      <c r="BO841" s="45">
        <v>46377</v>
      </c>
      <c r="BP841" s="46"/>
      <c r="BQ841" s="47">
        <f t="shared" si="1595"/>
        <v>0</v>
      </c>
      <c r="BR841" s="47">
        <f t="shared" si="1596"/>
        <v>0</v>
      </c>
      <c r="BS841" s="48"/>
      <c r="BT841" s="49" t="e">
        <f t="shared" si="1597"/>
        <v>#DIV/0!</v>
      </c>
    </row>
    <row r="842" spans="1:72" ht="15" customHeight="1" x14ac:dyDescent="0.35">
      <c r="A842" s="45">
        <v>46044</v>
      </c>
      <c r="B842" s="46">
        <v>31345</v>
      </c>
      <c r="C842" s="47">
        <f t="shared" si="1599"/>
        <v>626.9</v>
      </c>
      <c r="D842" s="47">
        <f t="shared" si="1600"/>
        <v>518.09917355371897</v>
      </c>
      <c r="E842" s="48">
        <v>1450</v>
      </c>
      <c r="F842" s="49">
        <f t="shared" si="1598"/>
        <v>0.35730977486463378</v>
      </c>
      <c r="G842" s="45">
        <v>46075</v>
      </c>
      <c r="H842" s="46">
        <v>35340</v>
      </c>
      <c r="I842" s="47">
        <f t="shared" si="1565"/>
        <v>706.8</v>
      </c>
      <c r="J842" s="47">
        <f t="shared" si="1566"/>
        <v>584.1322314049587</v>
      </c>
      <c r="K842" s="48">
        <v>1395</v>
      </c>
      <c r="L842" s="49">
        <f t="shared" si="1567"/>
        <v>0.41873278236914602</v>
      </c>
      <c r="M842" s="45">
        <v>46103</v>
      </c>
      <c r="N842" s="46">
        <v>35278</v>
      </c>
      <c r="O842" s="47">
        <f t="shared" si="1601"/>
        <v>705.56</v>
      </c>
      <c r="P842" s="47">
        <f t="shared" si="1602"/>
        <v>583.10743801652893</v>
      </c>
      <c r="Q842" s="48">
        <v>1410</v>
      </c>
      <c r="R842" s="49">
        <f t="shared" si="1570"/>
        <v>0.41355137447980778</v>
      </c>
      <c r="S842" s="45">
        <v>46134</v>
      </c>
      <c r="T842" s="46">
        <v>35435</v>
      </c>
      <c r="U842" s="47">
        <f t="shared" si="1571"/>
        <v>708.7</v>
      </c>
      <c r="V842" s="47">
        <f t="shared" si="1572"/>
        <v>585.70247933884298</v>
      </c>
      <c r="W842" s="48">
        <v>1400</v>
      </c>
      <c r="X842" s="49">
        <f t="shared" si="1573"/>
        <v>0.41835891381345924</v>
      </c>
      <c r="Y842" s="45">
        <v>46164</v>
      </c>
      <c r="Z842" s="46"/>
      <c r="AA842" s="47"/>
      <c r="AB842" s="47"/>
      <c r="AC842" s="48"/>
      <c r="AD842" s="49"/>
      <c r="AE842" s="45">
        <v>46195</v>
      </c>
      <c r="AF842" s="46"/>
      <c r="AG842" s="47">
        <f t="shared" si="1577"/>
        <v>0</v>
      </c>
      <c r="AH842" s="47">
        <f t="shared" si="1578"/>
        <v>0</v>
      </c>
      <c r="AI842" s="48"/>
      <c r="AJ842" s="49" t="e">
        <f t="shared" si="1579"/>
        <v>#DIV/0!</v>
      </c>
      <c r="AK842" s="45">
        <v>46225</v>
      </c>
      <c r="AL842" s="46"/>
      <c r="AM842" s="47">
        <f t="shared" si="1580"/>
        <v>0</v>
      </c>
      <c r="AN842" s="47">
        <f t="shared" si="1581"/>
        <v>0</v>
      </c>
      <c r="AO842" s="48"/>
      <c r="AP842" s="49" t="e">
        <f t="shared" si="1582"/>
        <v>#DIV/0!</v>
      </c>
      <c r="AQ842" s="45">
        <v>46256</v>
      </c>
      <c r="AR842" s="46"/>
      <c r="AS842" s="47">
        <f t="shared" si="1583"/>
        <v>0</v>
      </c>
      <c r="AT842" s="47">
        <f t="shared" si="1584"/>
        <v>0</v>
      </c>
      <c r="AU842" s="48"/>
      <c r="AV842" s="49" t="e">
        <f t="shared" si="1585"/>
        <v>#DIV/0!</v>
      </c>
      <c r="AW842" s="45">
        <v>46287</v>
      </c>
      <c r="AX842" s="46"/>
      <c r="AY842" s="47">
        <f t="shared" si="1586"/>
        <v>0</v>
      </c>
      <c r="AZ842" s="47">
        <f t="shared" si="1587"/>
        <v>0</v>
      </c>
      <c r="BA842" s="48"/>
      <c r="BB842" s="49" t="e">
        <f t="shared" si="1588"/>
        <v>#DIV/0!</v>
      </c>
      <c r="BC842" s="45">
        <v>46317</v>
      </c>
      <c r="BD842" s="46"/>
      <c r="BE842" s="47">
        <f t="shared" si="1589"/>
        <v>0</v>
      </c>
      <c r="BF842" s="47">
        <f t="shared" si="1590"/>
        <v>0</v>
      </c>
      <c r="BG842" s="48"/>
      <c r="BH842" s="49" t="e">
        <f t="shared" si="1591"/>
        <v>#DIV/0!</v>
      </c>
      <c r="BI842" s="45">
        <v>46348</v>
      </c>
      <c r="BJ842" s="46"/>
      <c r="BK842" s="47">
        <f t="shared" si="1592"/>
        <v>0</v>
      </c>
      <c r="BL842" s="47">
        <f t="shared" si="1593"/>
        <v>0</v>
      </c>
      <c r="BM842" s="48"/>
      <c r="BN842" s="49" t="e">
        <f t="shared" si="1594"/>
        <v>#DIV/0!</v>
      </c>
      <c r="BO842" s="45">
        <v>46378</v>
      </c>
      <c r="BP842" s="46"/>
      <c r="BQ842" s="47">
        <f t="shared" si="1595"/>
        <v>0</v>
      </c>
      <c r="BR842" s="47">
        <f t="shared" si="1596"/>
        <v>0</v>
      </c>
      <c r="BS842" s="48"/>
      <c r="BT842" s="49" t="e">
        <f t="shared" si="1597"/>
        <v>#DIV/0!</v>
      </c>
    </row>
    <row r="843" spans="1:72" ht="15" customHeight="1" x14ac:dyDescent="0.35">
      <c r="A843" s="45">
        <v>46045</v>
      </c>
      <c r="B843" s="46">
        <v>31530</v>
      </c>
      <c r="C843" s="47">
        <f t="shared" ref="C843:C849" si="1603">B843/50</f>
        <v>630.6</v>
      </c>
      <c r="D843" s="47">
        <f t="shared" ref="D843:D849" si="1604">C843/1.21</f>
        <v>521.15702479338847</v>
      </c>
      <c r="E843" s="48">
        <v>1455</v>
      </c>
      <c r="F843" s="49">
        <f t="shared" si="1598"/>
        <v>0.35818352219476873</v>
      </c>
      <c r="G843" s="45">
        <v>46076</v>
      </c>
      <c r="H843" s="46">
        <v>35375</v>
      </c>
      <c r="I843" s="47">
        <f t="shared" si="1565"/>
        <v>707.5</v>
      </c>
      <c r="J843" s="47">
        <f t="shared" si="1566"/>
        <v>584.71074380165294</v>
      </c>
      <c r="K843" s="48">
        <v>1390</v>
      </c>
      <c r="L843" s="49">
        <f t="shared" si="1567"/>
        <v>0.42065521136809564</v>
      </c>
      <c r="M843" s="45">
        <v>46104</v>
      </c>
      <c r="N843" s="46">
        <v>35268</v>
      </c>
      <c r="O843" s="47">
        <f t="shared" si="1601"/>
        <v>705.36</v>
      </c>
      <c r="P843" s="47">
        <f t="shared" si="1602"/>
        <v>582.94214876033061</v>
      </c>
      <c r="Q843" s="48">
        <v>1410</v>
      </c>
      <c r="R843" s="49">
        <f t="shared" si="1570"/>
        <v>0.41343414805697204</v>
      </c>
      <c r="S843" s="45">
        <v>46135</v>
      </c>
      <c r="T843" s="46">
        <v>35445</v>
      </c>
      <c r="U843" s="47">
        <f t="shared" si="1571"/>
        <v>708.9</v>
      </c>
      <c r="V843" s="47">
        <f t="shared" si="1572"/>
        <v>585.8677685950413</v>
      </c>
      <c r="W843" s="48">
        <v>1415</v>
      </c>
      <c r="X843" s="49">
        <f t="shared" si="1573"/>
        <v>0.41404082586222002</v>
      </c>
      <c r="Y843" s="45">
        <v>46165</v>
      </c>
      <c r="Z843" s="46"/>
      <c r="AA843" s="47"/>
      <c r="AB843" s="47"/>
      <c r="AC843" s="48"/>
      <c r="AD843" s="49"/>
      <c r="AE843" s="45">
        <v>46196</v>
      </c>
      <c r="AF843" s="46"/>
      <c r="AG843" s="47">
        <f t="shared" si="1577"/>
        <v>0</v>
      </c>
      <c r="AH843" s="47">
        <f t="shared" si="1578"/>
        <v>0</v>
      </c>
      <c r="AI843" s="48"/>
      <c r="AJ843" s="49" t="e">
        <f t="shared" si="1579"/>
        <v>#DIV/0!</v>
      </c>
      <c r="AK843" s="45">
        <v>46226</v>
      </c>
      <c r="AL843" s="46"/>
      <c r="AM843" s="47">
        <f t="shared" si="1580"/>
        <v>0</v>
      </c>
      <c r="AN843" s="47">
        <f t="shared" si="1581"/>
        <v>0</v>
      </c>
      <c r="AO843" s="48"/>
      <c r="AP843" s="49" t="e">
        <f t="shared" si="1582"/>
        <v>#DIV/0!</v>
      </c>
      <c r="AQ843" s="45">
        <v>46257</v>
      </c>
      <c r="AR843" s="46"/>
      <c r="AS843" s="47">
        <f t="shared" si="1583"/>
        <v>0</v>
      </c>
      <c r="AT843" s="47">
        <f t="shared" si="1584"/>
        <v>0</v>
      </c>
      <c r="AU843" s="48"/>
      <c r="AV843" s="49" t="e">
        <f t="shared" si="1585"/>
        <v>#DIV/0!</v>
      </c>
      <c r="AW843" s="45">
        <v>46288</v>
      </c>
      <c r="AX843" s="46"/>
      <c r="AY843" s="47">
        <f t="shared" si="1586"/>
        <v>0</v>
      </c>
      <c r="AZ843" s="47">
        <f t="shared" si="1587"/>
        <v>0</v>
      </c>
      <c r="BA843" s="48"/>
      <c r="BB843" s="49" t="e">
        <f t="shared" si="1588"/>
        <v>#DIV/0!</v>
      </c>
      <c r="BC843" s="45">
        <v>46318</v>
      </c>
      <c r="BD843" s="46"/>
      <c r="BE843" s="47">
        <f t="shared" si="1589"/>
        <v>0</v>
      </c>
      <c r="BF843" s="47">
        <f t="shared" si="1590"/>
        <v>0</v>
      </c>
      <c r="BG843" s="48"/>
      <c r="BH843" s="49" t="e">
        <f t="shared" si="1591"/>
        <v>#DIV/0!</v>
      </c>
      <c r="BI843" s="45">
        <v>46349</v>
      </c>
      <c r="BJ843" s="46"/>
      <c r="BK843" s="47">
        <f t="shared" si="1592"/>
        <v>0</v>
      </c>
      <c r="BL843" s="47">
        <f t="shared" si="1593"/>
        <v>0</v>
      </c>
      <c r="BM843" s="48"/>
      <c r="BN843" s="49" t="e">
        <f t="shared" si="1594"/>
        <v>#DIV/0!</v>
      </c>
      <c r="BO843" s="45">
        <v>46379</v>
      </c>
      <c r="BP843" s="46"/>
      <c r="BQ843" s="47">
        <f t="shared" si="1595"/>
        <v>0</v>
      </c>
      <c r="BR843" s="47">
        <f t="shared" si="1596"/>
        <v>0</v>
      </c>
      <c r="BS843" s="48"/>
      <c r="BT843" s="49" t="e">
        <f t="shared" si="1597"/>
        <v>#DIV/0!</v>
      </c>
    </row>
    <row r="844" spans="1:72" ht="15" customHeight="1" x14ac:dyDescent="0.35">
      <c r="A844" s="45">
        <v>46046</v>
      </c>
      <c r="B844" s="46">
        <v>31715</v>
      </c>
      <c r="C844" s="47">
        <f t="shared" si="1603"/>
        <v>634.29999999999995</v>
      </c>
      <c r="D844" s="47">
        <f t="shared" si="1604"/>
        <v>524.21487603305786</v>
      </c>
      <c r="E844" s="48">
        <v>1455</v>
      </c>
      <c r="F844" s="49">
        <f t="shared" si="1598"/>
        <v>0.3602851381670501</v>
      </c>
      <c r="G844" s="45">
        <v>46077</v>
      </c>
      <c r="H844" s="46">
        <v>35410</v>
      </c>
      <c r="I844" s="47">
        <f t="shared" si="1565"/>
        <v>708.2</v>
      </c>
      <c r="J844" s="47">
        <f t="shared" si="1566"/>
        <v>585.28925619834718</v>
      </c>
      <c r="K844" s="48">
        <v>1400</v>
      </c>
      <c r="L844" s="49">
        <f t="shared" si="1567"/>
        <v>0.41806375442739085</v>
      </c>
      <c r="M844" s="45">
        <v>46105</v>
      </c>
      <c r="N844" s="46">
        <v>35258</v>
      </c>
      <c r="O844" s="47">
        <f t="shared" si="1601"/>
        <v>705.16</v>
      </c>
      <c r="P844" s="47">
        <f t="shared" si="1602"/>
        <v>582.77685950413218</v>
      </c>
      <c r="Q844" s="48">
        <v>1410</v>
      </c>
      <c r="R844" s="49">
        <f t="shared" si="1570"/>
        <v>0.4133169216341363</v>
      </c>
      <c r="S844" s="45">
        <v>46136</v>
      </c>
      <c r="T844" s="46">
        <v>35460</v>
      </c>
      <c r="U844" s="47">
        <f t="shared" si="1571"/>
        <v>709.2</v>
      </c>
      <c r="V844" s="47">
        <f t="shared" si="1572"/>
        <v>586.11570247933889</v>
      </c>
      <c r="W844" s="48">
        <v>1420</v>
      </c>
      <c r="X844" s="49">
        <f t="shared" si="1573"/>
        <v>0.4127575369572809</v>
      </c>
      <c r="Y844" s="45">
        <v>46166</v>
      </c>
      <c r="Z844" s="46"/>
      <c r="AA844" s="47"/>
      <c r="AB844" s="47"/>
      <c r="AC844" s="48"/>
      <c r="AD844" s="49"/>
      <c r="AE844" s="45">
        <v>46197</v>
      </c>
      <c r="AF844" s="46"/>
      <c r="AG844" s="47">
        <f t="shared" si="1577"/>
        <v>0</v>
      </c>
      <c r="AH844" s="47">
        <f t="shared" si="1578"/>
        <v>0</v>
      </c>
      <c r="AI844" s="48"/>
      <c r="AJ844" s="49" t="e">
        <f t="shared" si="1579"/>
        <v>#DIV/0!</v>
      </c>
      <c r="AK844" s="45">
        <v>46227</v>
      </c>
      <c r="AL844" s="46"/>
      <c r="AM844" s="47">
        <f t="shared" si="1580"/>
        <v>0</v>
      </c>
      <c r="AN844" s="47">
        <f t="shared" si="1581"/>
        <v>0</v>
      </c>
      <c r="AO844" s="48"/>
      <c r="AP844" s="49" t="e">
        <f t="shared" si="1582"/>
        <v>#DIV/0!</v>
      </c>
      <c r="AQ844" s="45">
        <v>46258</v>
      </c>
      <c r="AR844" s="46"/>
      <c r="AS844" s="47">
        <f t="shared" si="1583"/>
        <v>0</v>
      </c>
      <c r="AT844" s="47">
        <f t="shared" si="1584"/>
        <v>0</v>
      </c>
      <c r="AU844" s="48"/>
      <c r="AV844" s="49" t="e">
        <f t="shared" si="1585"/>
        <v>#DIV/0!</v>
      </c>
      <c r="AW844" s="45">
        <v>46289</v>
      </c>
      <c r="AX844" s="46"/>
      <c r="AY844" s="47">
        <f t="shared" si="1586"/>
        <v>0</v>
      </c>
      <c r="AZ844" s="47">
        <f t="shared" si="1587"/>
        <v>0</v>
      </c>
      <c r="BA844" s="48"/>
      <c r="BB844" s="49" t="e">
        <f t="shared" si="1588"/>
        <v>#DIV/0!</v>
      </c>
      <c r="BC844" s="45">
        <v>46319</v>
      </c>
      <c r="BD844" s="46"/>
      <c r="BE844" s="47">
        <f t="shared" si="1589"/>
        <v>0</v>
      </c>
      <c r="BF844" s="47">
        <f t="shared" si="1590"/>
        <v>0</v>
      </c>
      <c r="BG844" s="48"/>
      <c r="BH844" s="49" t="e">
        <f t="shared" si="1591"/>
        <v>#DIV/0!</v>
      </c>
      <c r="BI844" s="45">
        <v>46350</v>
      </c>
      <c r="BJ844" s="46"/>
      <c r="BK844" s="47">
        <f t="shared" si="1592"/>
        <v>0</v>
      </c>
      <c r="BL844" s="47">
        <f t="shared" si="1593"/>
        <v>0</v>
      </c>
      <c r="BM844" s="48"/>
      <c r="BN844" s="49" t="e">
        <f t="shared" si="1594"/>
        <v>#DIV/0!</v>
      </c>
      <c r="BO844" s="45">
        <v>46380</v>
      </c>
      <c r="BP844" s="46"/>
      <c r="BQ844" s="47">
        <f t="shared" si="1595"/>
        <v>0</v>
      </c>
      <c r="BR844" s="47">
        <f t="shared" si="1596"/>
        <v>0</v>
      </c>
      <c r="BS844" s="48"/>
      <c r="BT844" s="49" t="e">
        <f t="shared" si="1597"/>
        <v>#DIV/0!</v>
      </c>
    </row>
    <row r="845" spans="1:72" ht="15" customHeight="1" x14ac:dyDescent="0.35">
      <c r="A845" s="45">
        <v>46047</v>
      </c>
      <c r="B845" s="46">
        <v>31900</v>
      </c>
      <c r="C845" s="47">
        <f t="shared" si="1603"/>
        <v>638</v>
      </c>
      <c r="D845" s="47">
        <f t="shared" si="1604"/>
        <v>527.27272727272725</v>
      </c>
      <c r="E845" s="48">
        <v>1455</v>
      </c>
      <c r="F845" s="49">
        <f t="shared" si="1598"/>
        <v>0.36238675413933147</v>
      </c>
      <c r="G845" s="45">
        <v>46078</v>
      </c>
      <c r="H845" s="46">
        <v>35445</v>
      </c>
      <c r="I845" s="47">
        <f t="shared" si="1565"/>
        <v>708.9</v>
      </c>
      <c r="J845" s="47">
        <f t="shared" si="1566"/>
        <v>585.8677685950413</v>
      </c>
      <c r="K845" s="48">
        <v>1415</v>
      </c>
      <c r="L845" s="49">
        <f t="shared" si="1567"/>
        <v>0.41404082586222002</v>
      </c>
      <c r="M845" s="45">
        <v>46106</v>
      </c>
      <c r="N845" s="46">
        <v>35248</v>
      </c>
      <c r="O845" s="47">
        <f t="shared" si="1601"/>
        <v>704.96</v>
      </c>
      <c r="P845" s="47">
        <f t="shared" si="1602"/>
        <v>582.61157024793397</v>
      </c>
      <c r="Q845" s="48">
        <v>1410</v>
      </c>
      <c r="R845" s="49">
        <f t="shared" si="1570"/>
        <v>0.41319969521130068</v>
      </c>
      <c r="S845" s="45">
        <v>46137</v>
      </c>
      <c r="T845" s="46">
        <v>35460</v>
      </c>
      <c r="U845" s="47">
        <f t="shared" si="1571"/>
        <v>709.2</v>
      </c>
      <c r="V845" s="47">
        <f t="shared" si="1572"/>
        <v>586.11570247933889</v>
      </c>
      <c r="W845" s="48">
        <v>1420</v>
      </c>
      <c r="X845" s="49">
        <f t="shared" si="1573"/>
        <v>0.4127575369572809</v>
      </c>
      <c r="Y845" s="45">
        <v>46167</v>
      </c>
      <c r="Z845" s="46"/>
      <c r="AA845" s="47"/>
      <c r="AB845" s="47"/>
      <c r="AC845" s="48"/>
      <c r="AD845" s="49"/>
      <c r="AE845" s="45">
        <v>46198</v>
      </c>
      <c r="AF845" s="46"/>
      <c r="AG845" s="47">
        <f t="shared" si="1577"/>
        <v>0</v>
      </c>
      <c r="AH845" s="47">
        <f t="shared" si="1578"/>
        <v>0</v>
      </c>
      <c r="AI845" s="48"/>
      <c r="AJ845" s="49" t="e">
        <f t="shared" si="1579"/>
        <v>#DIV/0!</v>
      </c>
      <c r="AK845" s="45">
        <v>46228</v>
      </c>
      <c r="AL845" s="46"/>
      <c r="AM845" s="47">
        <f t="shared" si="1580"/>
        <v>0</v>
      </c>
      <c r="AN845" s="47">
        <f t="shared" si="1581"/>
        <v>0</v>
      </c>
      <c r="AO845" s="48"/>
      <c r="AP845" s="49" t="e">
        <f t="shared" si="1582"/>
        <v>#DIV/0!</v>
      </c>
      <c r="AQ845" s="45">
        <v>46259</v>
      </c>
      <c r="AR845" s="46"/>
      <c r="AS845" s="47">
        <f t="shared" si="1583"/>
        <v>0</v>
      </c>
      <c r="AT845" s="47">
        <f t="shared" si="1584"/>
        <v>0</v>
      </c>
      <c r="AU845" s="48"/>
      <c r="AV845" s="49" t="e">
        <f t="shared" si="1585"/>
        <v>#DIV/0!</v>
      </c>
      <c r="AW845" s="45">
        <v>46290</v>
      </c>
      <c r="AX845" s="46"/>
      <c r="AY845" s="47">
        <f t="shared" si="1586"/>
        <v>0</v>
      </c>
      <c r="AZ845" s="47">
        <f t="shared" si="1587"/>
        <v>0</v>
      </c>
      <c r="BA845" s="48"/>
      <c r="BB845" s="49" t="e">
        <f t="shared" si="1588"/>
        <v>#DIV/0!</v>
      </c>
      <c r="BC845" s="45">
        <v>46320</v>
      </c>
      <c r="BD845" s="46"/>
      <c r="BE845" s="47">
        <f t="shared" si="1589"/>
        <v>0</v>
      </c>
      <c r="BF845" s="47">
        <f t="shared" si="1590"/>
        <v>0</v>
      </c>
      <c r="BG845" s="48"/>
      <c r="BH845" s="49" t="e">
        <f t="shared" si="1591"/>
        <v>#DIV/0!</v>
      </c>
      <c r="BI845" s="45">
        <v>46351</v>
      </c>
      <c r="BJ845" s="46"/>
      <c r="BK845" s="47">
        <f t="shared" si="1592"/>
        <v>0</v>
      </c>
      <c r="BL845" s="47">
        <f t="shared" si="1593"/>
        <v>0</v>
      </c>
      <c r="BM845" s="48"/>
      <c r="BN845" s="49" t="e">
        <f t="shared" si="1594"/>
        <v>#DIV/0!</v>
      </c>
      <c r="BO845" s="45">
        <v>46381</v>
      </c>
      <c r="BP845" s="46"/>
      <c r="BQ845" s="47">
        <f t="shared" si="1595"/>
        <v>0</v>
      </c>
      <c r="BR845" s="47">
        <f t="shared" si="1596"/>
        <v>0</v>
      </c>
      <c r="BS845" s="48"/>
      <c r="BT845" s="49" t="e">
        <f t="shared" si="1597"/>
        <v>#DIV/0!</v>
      </c>
    </row>
    <row r="846" spans="1:72" ht="15" customHeight="1" x14ac:dyDescent="0.35">
      <c r="A846" s="45">
        <v>46048</v>
      </c>
      <c r="B846" s="46">
        <v>32085</v>
      </c>
      <c r="C846" s="47">
        <f t="shared" si="1603"/>
        <v>641.70000000000005</v>
      </c>
      <c r="D846" s="47">
        <f t="shared" si="1604"/>
        <v>530.33057851239676</v>
      </c>
      <c r="E846" s="48">
        <v>1460</v>
      </c>
      <c r="F846" s="49">
        <f t="shared" si="1598"/>
        <v>0.3632401222687649</v>
      </c>
      <c r="G846" s="45">
        <v>46079</v>
      </c>
      <c r="H846" s="46">
        <v>35485</v>
      </c>
      <c r="I846" s="47">
        <f t="shared" si="1565"/>
        <v>709.7</v>
      </c>
      <c r="J846" s="47">
        <f t="shared" si="1566"/>
        <v>586.52892561983481</v>
      </c>
      <c r="K846" s="48">
        <v>1425</v>
      </c>
      <c r="L846" s="49">
        <f t="shared" si="1567"/>
        <v>0.41159924604900688</v>
      </c>
      <c r="M846" s="45">
        <v>46107</v>
      </c>
      <c r="N846" s="46">
        <v>35235</v>
      </c>
      <c r="O846" s="47">
        <f t="shared" si="1601"/>
        <v>704.7</v>
      </c>
      <c r="P846" s="47">
        <f t="shared" si="1602"/>
        <v>582.39669421487611</v>
      </c>
      <c r="Q846" s="48">
        <v>1390</v>
      </c>
      <c r="R846" s="49">
        <f t="shared" si="1570"/>
        <v>0.41899042749271664</v>
      </c>
      <c r="S846" s="45">
        <v>46138</v>
      </c>
      <c r="T846" s="46">
        <v>35570</v>
      </c>
      <c r="U846" s="47">
        <f t="shared" si="1571"/>
        <v>711.4</v>
      </c>
      <c r="V846" s="47">
        <f t="shared" si="1572"/>
        <v>587.93388429752065</v>
      </c>
      <c r="W846" s="48">
        <v>1440</v>
      </c>
      <c r="X846" s="49">
        <f t="shared" si="1573"/>
        <v>0.40828741965105603</v>
      </c>
      <c r="Y846" s="45">
        <v>46168</v>
      </c>
      <c r="Z846" s="46"/>
      <c r="AA846" s="47"/>
      <c r="AB846" s="47"/>
      <c r="AC846" s="48"/>
      <c r="AD846" s="49"/>
      <c r="AE846" s="45">
        <v>46199</v>
      </c>
      <c r="AF846" s="46"/>
      <c r="AG846" s="47">
        <f t="shared" si="1577"/>
        <v>0</v>
      </c>
      <c r="AH846" s="47">
        <f t="shared" si="1578"/>
        <v>0</v>
      </c>
      <c r="AI846" s="48"/>
      <c r="AJ846" s="49" t="e">
        <f t="shared" si="1579"/>
        <v>#DIV/0!</v>
      </c>
      <c r="AK846" s="45">
        <v>46229</v>
      </c>
      <c r="AL846" s="46"/>
      <c r="AM846" s="47">
        <f t="shared" si="1580"/>
        <v>0</v>
      </c>
      <c r="AN846" s="47">
        <f t="shared" si="1581"/>
        <v>0</v>
      </c>
      <c r="AO846" s="48"/>
      <c r="AP846" s="49" t="e">
        <f t="shared" si="1582"/>
        <v>#DIV/0!</v>
      </c>
      <c r="AQ846" s="45">
        <v>46260</v>
      </c>
      <c r="AR846" s="46"/>
      <c r="AS846" s="47">
        <f t="shared" si="1583"/>
        <v>0</v>
      </c>
      <c r="AT846" s="47">
        <f t="shared" si="1584"/>
        <v>0</v>
      </c>
      <c r="AU846" s="48"/>
      <c r="AV846" s="49" t="e">
        <f t="shared" si="1585"/>
        <v>#DIV/0!</v>
      </c>
      <c r="AW846" s="45">
        <v>46291</v>
      </c>
      <c r="AX846" s="46"/>
      <c r="AY846" s="47">
        <f t="shared" si="1586"/>
        <v>0</v>
      </c>
      <c r="AZ846" s="47">
        <f t="shared" si="1587"/>
        <v>0</v>
      </c>
      <c r="BA846" s="48"/>
      <c r="BB846" s="49" t="e">
        <f t="shared" si="1588"/>
        <v>#DIV/0!</v>
      </c>
      <c r="BC846" s="45">
        <v>46321</v>
      </c>
      <c r="BD846" s="46"/>
      <c r="BE846" s="47">
        <f t="shared" si="1589"/>
        <v>0</v>
      </c>
      <c r="BF846" s="47">
        <f t="shared" si="1590"/>
        <v>0</v>
      </c>
      <c r="BG846" s="48"/>
      <c r="BH846" s="49" t="e">
        <f t="shared" si="1591"/>
        <v>#DIV/0!</v>
      </c>
      <c r="BI846" s="45">
        <v>46352</v>
      </c>
      <c r="BJ846" s="46"/>
      <c r="BK846" s="47">
        <f t="shared" si="1592"/>
        <v>0</v>
      </c>
      <c r="BL846" s="47">
        <f t="shared" si="1593"/>
        <v>0</v>
      </c>
      <c r="BM846" s="48"/>
      <c r="BN846" s="49" t="e">
        <f t="shared" si="1594"/>
        <v>#DIV/0!</v>
      </c>
      <c r="BO846" s="45">
        <v>46382</v>
      </c>
      <c r="BP846" s="46"/>
      <c r="BQ846" s="47">
        <f t="shared" si="1595"/>
        <v>0</v>
      </c>
      <c r="BR846" s="47">
        <f t="shared" si="1596"/>
        <v>0</v>
      </c>
      <c r="BS846" s="48"/>
      <c r="BT846" s="49" t="e">
        <f t="shared" si="1597"/>
        <v>#DIV/0!</v>
      </c>
    </row>
    <row r="847" spans="1:72" ht="15" customHeight="1" x14ac:dyDescent="0.35">
      <c r="A847" s="45">
        <v>46049</v>
      </c>
      <c r="B847" s="46">
        <v>32270</v>
      </c>
      <c r="C847" s="47">
        <f t="shared" si="1603"/>
        <v>645.4</v>
      </c>
      <c r="D847" s="47">
        <f t="shared" si="1604"/>
        <v>533.38842975206614</v>
      </c>
      <c r="E847" s="48">
        <v>1465</v>
      </c>
      <c r="F847" s="49">
        <f t="shared" si="1598"/>
        <v>0.36408766535977211</v>
      </c>
      <c r="G847" s="45">
        <v>46080</v>
      </c>
      <c r="H847" s="46">
        <v>35473</v>
      </c>
      <c r="I847" s="47">
        <f t="shared" si="1565"/>
        <v>709.46</v>
      </c>
      <c r="J847" s="47">
        <f t="shared" si="1566"/>
        <v>586.33057851239676</v>
      </c>
      <c r="K847" s="48">
        <v>1420</v>
      </c>
      <c r="L847" s="49">
        <f t="shared" si="1567"/>
        <v>0.41290885810732164</v>
      </c>
      <c r="M847" s="45">
        <v>46108</v>
      </c>
      <c r="N847" s="46">
        <v>35237</v>
      </c>
      <c r="O847" s="47">
        <f t="shared" ref="O847:O851" si="1605">N847/50</f>
        <v>704.74</v>
      </c>
      <c r="P847" s="47">
        <f t="shared" ref="P847:P851" si="1606">O847/1.21</f>
        <v>582.42975206611573</v>
      </c>
      <c r="Q847" s="48">
        <v>1405</v>
      </c>
      <c r="R847" s="49">
        <f t="shared" si="1570"/>
        <v>0.41454074880150588</v>
      </c>
      <c r="S847" s="45">
        <v>46139</v>
      </c>
      <c r="T847" s="46">
        <v>35680</v>
      </c>
      <c r="U847" s="47">
        <f t="shared" si="1571"/>
        <v>713.6</v>
      </c>
      <c r="V847" s="47">
        <f t="shared" si="1572"/>
        <v>589.75206611570252</v>
      </c>
      <c r="W847" s="48">
        <v>1440</v>
      </c>
      <c r="X847" s="49">
        <f t="shared" si="1573"/>
        <v>0.40955004591368233</v>
      </c>
      <c r="Y847" s="45">
        <v>46169</v>
      </c>
      <c r="Z847" s="46"/>
      <c r="AA847" s="47"/>
      <c r="AB847" s="47"/>
      <c r="AC847" s="48"/>
      <c r="AD847" s="49"/>
      <c r="AE847" s="45">
        <v>46200</v>
      </c>
      <c r="AF847" s="46"/>
      <c r="AG847" s="47">
        <f t="shared" si="1577"/>
        <v>0</v>
      </c>
      <c r="AH847" s="47">
        <f t="shared" si="1578"/>
        <v>0</v>
      </c>
      <c r="AI847" s="48"/>
      <c r="AJ847" s="49" t="e">
        <f t="shared" si="1579"/>
        <v>#DIV/0!</v>
      </c>
      <c r="AK847" s="45">
        <v>46230</v>
      </c>
      <c r="AL847" s="46"/>
      <c r="AM847" s="47">
        <f t="shared" si="1580"/>
        <v>0</v>
      </c>
      <c r="AN847" s="47">
        <f t="shared" si="1581"/>
        <v>0</v>
      </c>
      <c r="AO847" s="48"/>
      <c r="AP847" s="49" t="e">
        <f t="shared" si="1582"/>
        <v>#DIV/0!</v>
      </c>
      <c r="AQ847" s="45">
        <v>46261</v>
      </c>
      <c r="AR847" s="46"/>
      <c r="AS847" s="47">
        <f t="shared" si="1583"/>
        <v>0</v>
      </c>
      <c r="AT847" s="47">
        <f t="shared" si="1584"/>
        <v>0</v>
      </c>
      <c r="AU847" s="48"/>
      <c r="AV847" s="49" t="e">
        <f t="shared" si="1585"/>
        <v>#DIV/0!</v>
      </c>
      <c r="AW847" s="45">
        <v>46292</v>
      </c>
      <c r="AX847" s="46"/>
      <c r="AY847" s="47">
        <f t="shared" si="1586"/>
        <v>0</v>
      </c>
      <c r="AZ847" s="47">
        <f t="shared" si="1587"/>
        <v>0</v>
      </c>
      <c r="BA847" s="48"/>
      <c r="BB847" s="49" t="e">
        <f t="shared" si="1588"/>
        <v>#DIV/0!</v>
      </c>
      <c r="BC847" s="45">
        <v>46322</v>
      </c>
      <c r="BD847" s="46"/>
      <c r="BE847" s="47">
        <f t="shared" si="1589"/>
        <v>0</v>
      </c>
      <c r="BF847" s="47">
        <f t="shared" si="1590"/>
        <v>0</v>
      </c>
      <c r="BG847" s="48"/>
      <c r="BH847" s="49" t="e">
        <f t="shared" si="1591"/>
        <v>#DIV/0!</v>
      </c>
      <c r="BI847" s="45">
        <v>46353</v>
      </c>
      <c r="BJ847" s="46"/>
      <c r="BK847" s="47">
        <f t="shared" si="1592"/>
        <v>0</v>
      </c>
      <c r="BL847" s="47">
        <f t="shared" si="1593"/>
        <v>0</v>
      </c>
      <c r="BM847" s="48"/>
      <c r="BN847" s="49" t="e">
        <f t="shared" si="1594"/>
        <v>#DIV/0!</v>
      </c>
      <c r="BO847" s="45">
        <v>46383</v>
      </c>
      <c r="BP847" s="46"/>
      <c r="BQ847" s="47"/>
      <c r="BR847" s="47"/>
      <c r="BS847" s="46"/>
      <c r="BT847" s="49"/>
    </row>
    <row r="848" spans="1:72" ht="15" customHeight="1" x14ac:dyDescent="0.35">
      <c r="A848" s="45">
        <v>46050</v>
      </c>
      <c r="B848" s="46">
        <v>32455</v>
      </c>
      <c r="C848" s="47">
        <f t="shared" si="1603"/>
        <v>649.1</v>
      </c>
      <c r="D848" s="47">
        <f t="shared" si="1604"/>
        <v>536.44628099173553</v>
      </c>
      <c r="E848" s="48">
        <v>1465</v>
      </c>
      <c r="F848" s="49">
        <f t="shared" si="1598"/>
        <v>0.36617493583053617</v>
      </c>
      <c r="G848" s="45">
        <v>46081</v>
      </c>
      <c r="H848" s="46">
        <v>35461</v>
      </c>
      <c r="I848" s="47">
        <f t="shared" si="1565"/>
        <v>709.22</v>
      </c>
      <c r="J848" s="47">
        <f t="shared" si="1566"/>
        <v>586.1322314049587</v>
      </c>
      <c r="K848" s="48">
        <v>1415</v>
      </c>
      <c r="L848" s="49">
        <f t="shared" si="1567"/>
        <v>0.41422772537452912</v>
      </c>
      <c r="M848" s="45">
        <v>46109</v>
      </c>
      <c r="N848" s="46">
        <v>35239</v>
      </c>
      <c r="O848" s="47">
        <f t="shared" si="1605"/>
        <v>704.78</v>
      </c>
      <c r="P848" s="47">
        <f t="shared" si="1606"/>
        <v>582.46280991735534</v>
      </c>
      <c r="Q848" s="48">
        <v>1405</v>
      </c>
      <c r="R848" s="49">
        <f t="shared" si="1570"/>
        <v>0.41456427752124936</v>
      </c>
      <c r="S848" s="45">
        <v>46140</v>
      </c>
      <c r="T848" s="46">
        <v>35790</v>
      </c>
      <c r="U848" s="47">
        <f t="shared" si="1571"/>
        <v>715.8</v>
      </c>
      <c r="V848" s="47">
        <f t="shared" si="1572"/>
        <v>591.57024793388427</v>
      </c>
      <c r="W848" s="48">
        <v>1430</v>
      </c>
      <c r="X848" s="49">
        <f t="shared" si="1573"/>
        <v>0.41368548806565336</v>
      </c>
      <c r="Y848" s="45">
        <v>46170</v>
      </c>
      <c r="Z848" s="46"/>
      <c r="AA848" s="47"/>
      <c r="AB848" s="47"/>
      <c r="AC848" s="48"/>
      <c r="AD848" s="49"/>
      <c r="AE848" s="45">
        <v>46201</v>
      </c>
      <c r="AF848" s="46"/>
      <c r="AG848" s="47">
        <f t="shared" si="1577"/>
        <v>0</v>
      </c>
      <c r="AH848" s="47">
        <f t="shared" si="1578"/>
        <v>0</v>
      </c>
      <c r="AI848" s="48"/>
      <c r="AJ848" s="49" t="e">
        <f t="shared" si="1579"/>
        <v>#DIV/0!</v>
      </c>
      <c r="AK848" s="45">
        <v>46231</v>
      </c>
      <c r="AL848" s="46"/>
      <c r="AM848" s="47">
        <f t="shared" si="1580"/>
        <v>0</v>
      </c>
      <c r="AN848" s="47">
        <f t="shared" si="1581"/>
        <v>0</v>
      </c>
      <c r="AO848" s="48"/>
      <c r="AP848" s="49" t="e">
        <f t="shared" si="1582"/>
        <v>#DIV/0!</v>
      </c>
      <c r="AQ848" s="45">
        <v>46262</v>
      </c>
      <c r="AR848" s="46"/>
      <c r="AS848" s="47">
        <f t="shared" si="1583"/>
        <v>0</v>
      </c>
      <c r="AT848" s="47">
        <f t="shared" si="1584"/>
        <v>0</v>
      </c>
      <c r="AU848" s="48"/>
      <c r="AV848" s="49" t="e">
        <f t="shared" si="1585"/>
        <v>#DIV/0!</v>
      </c>
      <c r="AW848" s="45">
        <v>46293</v>
      </c>
      <c r="AX848" s="46"/>
      <c r="AY848" s="47">
        <f t="shared" si="1586"/>
        <v>0</v>
      </c>
      <c r="AZ848" s="47">
        <f t="shared" si="1587"/>
        <v>0</v>
      </c>
      <c r="BA848" s="48"/>
      <c r="BB848" s="49" t="e">
        <f t="shared" si="1588"/>
        <v>#DIV/0!</v>
      </c>
      <c r="BC848" s="45">
        <v>46323</v>
      </c>
      <c r="BD848" s="46"/>
      <c r="BE848" s="47">
        <f t="shared" si="1589"/>
        <v>0</v>
      </c>
      <c r="BF848" s="47">
        <f t="shared" si="1590"/>
        <v>0</v>
      </c>
      <c r="BG848" s="48"/>
      <c r="BH848" s="49" t="e">
        <f t="shared" si="1591"/>
        <v>#DIV/0!</v>
      </c>
      <c r="BI848" s="45">
        <v>46354</v>
      </c>
      <c r="BJ848" s="46"/>
      <c r="BK848" s="47">
        <f t="shared" si="1592"/>
        <v>0</v>
      </c>
      <c r="BL848" s="47">
        <f t="shared" si="1593"/>
        <v>0</v>
      </c>
      <c r="BM848" s="48"/>
      <c r="BN848" s="49" t="e">
        <f t="shared" si="1594"/>
        <v>#DIV/0!</v>
      </c>
      <c r="BO848" s="45">
        <v>46384</v>
      </c>
      <c r="BP848" s="46"/>
      <c r="BQ848" s="47"/>
      <c r="BR848" s="47"/>
      <c r="BS848" s="46"/>
      <c r="BT848" s="49"/>
    </row>
    <row r="849" spans="1:72" ht="15" customHeight="1" x14ac:dyDescent="0.35">
      <c r="A849" s="45">
        <v>46051</v>
      </c>
      <c r="B849" s="46">
        <v>32515</v>
      </c>
      <c r="C849" s="47">
        <f t="shared" si="1603"/>
        <v>650.29999999999995</v>
      </c>
      <c r="D849" s="47">
        <f t="shared" si="1604"/>
        <v>537.43801652892557</v>
      </c>
      <c r="E849" s="48">
        <v>1465</v>
      </c>
      <c r="F849" s="49">
        <f t="shared" si="1598"/>
        <v>0.36685188841564886</v>
      </c>
      <c r="G849" s="45"/>
      <c r="H849" s="46"/>
      <c r="I849" s="47"/>
      <c r="J849" s="47"/>
      <c r="K849" s="48"/>
      <c r="L849" s="49"/>
      <c r="M849" s="45">
        <v>46110</v>
      </c>
      <c r="N849" s="46">
        <v>35241</v>
      </c>
      <c r="O849" s="47">
        <f t="shared" si="1605"/>
        <v>704.82</v>
      </c>
      <c r="P849" s="47">
        <f t="shared" si="1606"/>
        <v>582.49586776859508</v>
      </c>
      <c r="Q849" s="48">
        <v>1405</v>
      </c>
      <c r="R849" s="49">
        <f t="shared" si="1570"/>
        <v>0.41458780624099295</v>
      </c>
      <c r="S849" s="45">
        <v>46141</v>
      </c>
      <c r="T849" s="46">
        <v>35900</v>
      </c>
      <c r="U849" s="47">
        <f t="shared" si="1571"/>
        <v>718</v>
      </c>
      <c r="V849" s="47">
        <f t="shared" si="1572"/>
        <v>593.38842975206614</v>
      </c>
      <c r="W849" s="48">
        <v>1415</v>
      </c>
      <c r="X849" s="49">
        <f t="shared" si="1573"/>
        <v>0.41935578074350965</v>
      </c>
      <c r="Y849" s="45">
        <v>46171</v>
      </c>
      <c r="Z849" s="46"/>
      <c r="AA849" s="47"/>
      <c r="AB849" s="47"/>
      <c r="AC849" s="48"/>
      <c r="AD849" s="49"/>
      <c r="AE849" s="45">
        <v>46202</v>
      </c>
      <c r="AF849" s="46"/>
      <c r="AG849" s="47">
        <f t="shared" si="1577"/>
        <v>0</v>
      </c>
      <c r="AH849" s="47">
        <f t="shared" si="1578"/>
        <v>0</v>
      </c>
      <c r="AI849" s="48"/>
      <c r="AJ849" s="49" t="e">
        <f t="shared" si="1579"/>
        <v>#DIV/0!</v>
      </c>
      <c r="AK849" s="45">
        <v>46232</v>
      </c>
      <c r="AL849" s="46"/>
      <c r="AM849" s="47">
        <f t="shared" si="1580"/>
        <v>0</v>
      </c>
      <c r="AN849" s="47">
        <f t="shared" si="1581"/>
        <v>0</v>
      </c>
      <c r="AO849" s="48"/>
      <c r="AP849" s="49" t="e">
        <f t="shared" si="1582"/>
        <v>#DIV/0!</v>
      </c>
      <c r="AQ849" s="45">
        <v>46263</v>
      </c>
      <c r="AR849" s="46"/>
      <c r="AS849" s="47">
        <f t="shared" si="1583"/>
        <v>0</v>
      </c>
      <c r="AT849" s="47">
        <f t="shared" si="1584"/>
        <v>0</v>
      </c>
      <c r="AU849" s="48"/>
      <c r="AV849" s="49" t="e">
        <f t="shared" si="1585"/>
        <v>#DIV/0!</v>
      </c>
      <c r="AW849" s="45">
        <v>46294</v>
      </c>
      <c r="AX849" s="46"/>
      <c r="AY849" s="47">
        <f t="shared" si="1586"/>
        <v>0</v>
      </c>
      <c r="AZ849" s="47">
        <f t="shared" si="1587"/>
        <v>0</v>
      </c>
      <c r="BA849" s="48"/>
      <c r="BB849" s="49" t="e">
        <f t="shared" si="1588"/>
        <v>#DIV/0!</v>
      </c>
      <c r="BC849" s="45">
        <v>46324</v>
      </c>
      <c r="BD849" s="46"/>
      <c r="BE849" s="47">
        <f t="shared" si="1589"/>
        <v>0</v>
      </c>
      <c r="BF849" s="47">
        <f t="shared" si="1590"/>
        <v>0</v>
      </c>
      <c r="BG849" s="48"/>
      <c r="BH849" s="49" t="e">
        <f t="shared" si="1591"/>
        <v>#DIV/0!</v>
      </c>
      <c r="BI849" s="45">
        <v>46355</v>
      </c>
      <c r="BJ849" s="46"/>
      <c r="BK849" s="47">
        <f t="shared" si="1592"/>
        <v>0</v>
      </c>
      <c r="BL849" s="47">
        <f t="shared" si="1593"/>
        <v>0</v>
      </c>
      <c r="BM849" s="48"/>
      <c r="BN849" s="49" t="e">
        <f t="shared" si="1594"/>
        <v>#DIV/0!</v>
      </c>
      <c r="BO849" s="45">
        <v>46385</v>
      </c>
      <c r="BP849" s="46"/>
      <c r="BQ849" s="47"/>
      <c r="BR849" s="47"/>
      <c r="BS849" s="46"/>
      <c r="BT849" s="49"/>
    </row>
    <row r="850" spans="1:72" ht="15" customHeight="1" x14ac:dyDescent="0.35">
      <c r="A850" s="45">
        <v>46052</v>
      </c>
      <c r="B850" s="46">
        <v>32645</v>
      </c>
      <c r="C850" s="47">
        <f t="shared" ref="C850:C851" si="1607">B850/50</f>
        <v>652.9</v>
      </c>
      <c r="D850" s="47">
        <f t="shared" ref="D850:D851" si="1608">C850/1.21</f>
        <v>539.58677685950408</v>
      </c>
      <c r="E850" s="48">
        <v>1465</v>
      </c>
      <c r="F850" s="49">
        <f t="shared" si="1598"/>
        <v>0.36831861901672636</v>
      </c>
      <c r="G850" s="45"/>
      <c r="H850" s="46"/>
      <c r="I850" s="47"/>
      <c r="J850" s="47"/>
      <c r="K850" s="48"/>
      <c r="L850" s="49"/>
      <c r="M850" s="45">
        <v>46111</v>
      </c>
      <c r="N850" s="46">
        <v>35243</v>
      </c>
      <c r="O850" s="47">
        <f t="shared" si="1605"/>
        <v>704.86</v>
      </c>
      <c r="P850" s="47">
        <f t="shared" si="1606"/>
        <v>582.52892561983469</v>
      </c>
      <c r="Q850" s="48">
        <v>1420</v>
      </c>
      <c r="R850" s="49">
        <f t="shared" si="1570"/>
        <v>0.41023163776044697</v>
      </c>
      <c r="S850" s="45">
        <v>46142</v>
      </c>
      <c r="T850" s="46">
        <v>36010</v>
      </c>
      <c r="U850" s="47">
        <f t="shared" si="1571"/>
        <v>720.2</v>
      </c>
      <c r="V850" s="47">
        <f t="shared" si="1572"/>
        <v>595.20661157024801</v>
      </c>
      <c r="W850" s="48">
        <v>1415</v>
      </c>
      <c r="X850" s="49">
        <f t="shared" si="1573"/>
        <v>0.42064071489063465</v>
      </c>
      <c r="Y850" s="45">
        <v>46172</v>
      </c>
      <c r="Z850" s="46"/>
      <c r="AA850" s="47"/>
      <c r="AB850" s="47"/>
      <c r="AC850" s="48"/>
      <c r="AD850" s="49"/>
      <c r="AE850" s="45">
        <v>46203</v>
      </c>
      <c r="AF850" s="46"/>
      <c r="AG850" s="47">
        <f t="shared" si="1577"/>
        <v>0</v>
      </c>
      <c r="AH850" s="47">
        <f t="shared" si="1578"/>
        <v>0</v>
      </c>
      <c r="AI850" s="48"/>
      <c r="AJ850" s="49" t="e">
        <f t="shared" si="1579"/>
        <v>#DIV/0!</v>
      </c>
      <c r="AK850" s="45">
        <v>46233</v>
      </c>
      <c r="AL850" s="46"/>
      <c r="AM850" s="47">
        <f t="shared" si="1580"/>
        <v>0</v>
      </c>
      <c r="AN850" s="47">
        <f t="shared" si="1581"/>
        <v>0</v>
      </c>
      <c r="AO850" s="48"/>
      <c r="AP850" s="49" t="e">
        <f t="shared" si="1582"/>
        <v>#DIV/0!</v>
      </c>
      <c r="AQ850" s="45">
        <v>46264</v>
      </c>
      <c r="AR850" s="46"/>
      <c r="AS850" s="47">
        <f t="shared" si="1583"/>
        <v>0</v>
      </c>
      <c r="AT850" s="47">
        <f t="shared" si="1584"/>
        <v>0</v>
      </c>
      <c r="AU850" s="48"/>
      <c r="AV850" s="49" t="e">
        <f t="shared" si="1585"/>
        <v>#DIV/0!</v>
      </c>
      <c r="AW850" s="45">
        <v>46295</v>
      </c>
      <c r="AX850" s="46"/>
      <c r="AY850" s="47">
        <f t="shared" si="1586"/>
        <v>0</v>
      </c>
      <c r="AZ850" s="47">
        <f t="shared" si="1587"/>
        <v>0</v>
      </c>
      <c r="BA850" s="48"/>
      <c r="BB850" s="49" t="e">
        <f t="shared" si="1588"/>
        <v>#DIV/0!</v>
      </c>
      <c r="BC850" s="45">
        <v>46325</v>
      </c>
      <c r="BD850" s="46"/>
      <c r="BE850" s="47">
        <f t="shared" si="1589"/>
        <v>0</v>
      </c>
      <c r="BF850" s="47">
        <f t="shared" si="1590"/>
        <v>0</v>
      </c>
      <c r="BG850" s="48"/>
      <c r="BH850" s="49" t="e">
        <f t="shared" si="1591"/>
        <v>#DIV/0!</v>
      </c>
      <c r="BI850" s="45">
        <v>46356</v>
      </c>
      <c r="BJ850" s="46"/>
      <c r="BK850" s="47">
        <f t="shared" si="1592"/>
        <v>0</v>
      </c>
      <c r="BL850" s="47">
        <f t="shared" si="1593"/>
        <v>0</v>
      </c>
      <c r="BM850" s="48"/>
      <c r="BN850" s="49" t="e">
        <f t="shared" si="1594"/>
        <v>#DIV/0!</v>
      </c>
      <c r="BO850" s="45">
        <v>46386</v>
      </c>
      <c r="BP850" s="46"/>
      <c r="BQ850" s="47"/>
      <c r="BR850" s="47"/>
      <c r="BS850" s="46"/>
      <c r="BT850" s="49"/>
    </row>
    <row r="851" spans="1:72" ht="15" customHeight="1" thickBot="1" x14ac:dyDescent="0.4">
      <c r="A851" s="45">
        <v>46053</v>
      </c>
      <c r="B851" s="46">
        <v>32775</v>
      </c>
      <c r="C851" s="47">
        <f t="shared" si="1607"/>
        <v>655.5</v>
      </c>
      <c r="D851" s="47">
        <f t="shared" si="1608"/>
        <v>541.73553719008271</v>
      </c>
      <c r="E851" s="48">
        <v>1465</v>
      </c>
      <c r="F851" s="49">
        <f t="shared" si="1598"/>
        <v>0.3697853496178039</v>
      </c>
      <c r="G851" s="45"/>
      <c r="H851" s="50"/>
      <c r="I851" s="51"/>
      <c r="J851" s="51"/>
      <c r="K851" s="52"/>
      <c r="L851" s="53"/>
      <c r="M851" s="45">
        <v>46112</v>
      </c>
      <c r="N851" s="50">
        <v>35245</v>
      </c>
      <c r="O851" s="51">
        <f t="shared" si="1605"/>
        <v>704.9</v>
      </c>
      <c r="P851" s="51">
        <f t="shared" si="1606"/>
        <v>582.56198347107443</v>
      </c>
      <c r="Q851" s="52">
        <v>1405</v>
      </c>
      <c r="R851" s="53">
        <f t="shared" si="1570"/>
        <v>0.41463486368048003</v>
      </c>
      <c r="S851" s="45"/>
      <c r="T851" s="46"/>
      <c r="U851" s="47"/>
      <c r="V851" s="47"/>
      <c r="W851" s="48"/>
      <c r="X851" s="49"/>
      <c r="Y851" s="45">
        <v>46173</v>
      </c>
      <c r="Z851" s="46"/>
      <c r="AA851" s="47"/>
      <c r="AB851" s="47"/>
      <c r="AC851" s="48"/>
      <c r="AD851" s="49"/>
      <c r="AE851" s="45"/>
      <c r="AF851" s="46"/>
      <c r="AG851" s="47"/>
      <c r="AH851" s="47"/>
      <c r="AI851" s="48"/>
      <c r="AJ851" s="49"/>
      <c r="AK851" s="45">
        <v>46234</v>
      </c>
      <c r="AL851" s="50"/>
      <c r="AM851" s="51">
        <f t="shared" si="1580"/>
        <v>0</v>
      </c>
      <c r="AN851" s="51">
        <f t="shared" si="1581"/>
        <v>0</v>
      </c>
      <c r="AO851" s="52"/>
      <c r="AP851" s="53" t="e">
        <f t="shared" si="1582"/>
        <v>#DIV/0!</v>
      </c>
      <c r="AQ851" s="45">
        <v>46265</v>
      </c>
      <c r="AR851" s="50"/>
      <c r="AS851" s="51">
        <f t="shared" si="1583"/>
        <v>0</v>
      </c>
      <c r="AT851" s="51">
        <f t="shared" si="1584"/>
        <v>0</v>
      </c>
      <c r="AU851" s="52"/>
      <c r="AV851" s="53" t="e">
        <f t="shared" si="1585"/>
        <v>#DIV/0!</v>
      </c>
      <c r="AW851" s="54"/>
      <c r="AX851" s="50"/>
      <c r="AY851" s="51"/>
      <c r="AZ851" s="51"/>
      <c r="BA851" s="52"/>
      <c r="BB851" s="53"/>
      <c r="BC851" s="45">
        <v>46326</v>
      </c>
      <c r="BD851" s="50"/>
      <c r="BE851" s="51">
        <f t="shared" si="1589"/>
        <v>0</v>
      </c>
      <c r="BF851" s="51">
        <f t="shared" si="1590"/>
        <v>0</v>
      </c>
      <c r="BG851" s="52"/>
      <c r="BH851" s="53" t="e">
        <f t="shared" si="1591"/>
        <v>#DIV/0!</v>
      </c>
      <c r="BI851" s="45"/>
      <c r="BJ851" s="46"/>
      <c r="BK851" s="47"/>
      <c r="BL851" s="47"/>
      <c r="BM851" s="46"/>
      <c r="BN851" s="49"/>
      <c r="BO851" s="45">
        <v>46387</v>
      </c>
      <c r="BP851" s="46"/>
      <c r="BQ851" s="47"/>
      <c r="BR851" s="47"/>
      <c r="BS851" s="46"/>
      <c r="BT851" s="49"/>
    </row>
    <row r="852" spans="1:72" ht="15" customHeight="1" x14ac:dyDescent="0.35">
      <c r="A852" s="45"/>
      <c r="B852" s="60">
        <f t="shared" ref="B852:F852" si="1609">AVERAGE(B821:B851)</f>
        <v>31371.677419354837</v>
      </c>
      <c r="C852" s="57">
        <f t="shared" si="1609"/>
        <v>627.43354838709672</v>
      </c>
      <c r="D852" s="57">
        <f t="shared" si="1609"/>
        <v>518.5401226339643</v>
      </c>
      <c r="E852" s="58">
        <f t="shared" si="1609"/>
        <v>1472.741935483871</v>
      </c>
      <c r="F852" s="59">
        <f t="shared" si="1609"/>
        <v>0.35217102517390364</v>
      </c>
      <c r="G852" s="55" t="s">
        <v>7</v>
      </c>
      <c r="H852" s="60">
        <f t="shared" ref="H852:L852" si="1610">AVERAGE(H821:H851)</f>
        <v>34514.785714285717</v>
      </c>
      <c r="I852" s="57">
        <f t="shared" si="1610"/>
        <v>690.29571428571433</v>
      </c>
      <c r="J852" s="57">
        <f t="shared" si="1610"/>
        <v>570.49232585596235</v>
      </c>
      <c r="K852" s="58">
        <f t="shared" si="1610"/>
        <v>1426.9642857142858</v>
      </c>
      <c r="L852" s="59">
        <f t="shared" si="1610"/>
        <v>0.40004707868614486</v>
      </c>
      <c r="M852" s="55" t="s">
        <v>7</v>
      </c>
      <c r="N852" s="60">
        <f t="shared" ref="N852:R852" si="1611">AVERAGE(N821:N851)</f>
        <v>35317.709677419356</v>
      </c>
      <c r="O852" s="57">
        <f t="shared" si="1611"/>
        <v>706.35419354838723</v>
      </c>
      <c r="P852" s="57">
        <f t="shared" si="1611"/>
        <v>583.76379632098121</v>
      </c>
      <c r="Q852" s="58">
        <f t="shared" si="1611"/>
        <v>1416.4516129032259</v>
      </c>
      <c r="R852" s="59">
        <f t="shared" si="1611"/>
        <v>0.41214966972715472</v>
      </c>
      <c r="S852" s="55" t="s">
        <v>7</v>
      </c>
      <c r="T852" s="60">
        <f t="shared" ref="T852:X852" si="1612">AVERAGE(T821:T851)</f>
        <v>35416.566666666666</v>
      </c>
      <c r="U852" s="57">
        <f t="shared" si="1612"/>
        <v>708.33133333333342</v>
      </c>
      <c r="V852" s="57">
        <f t="shared" si="1612"/>
        <v>585.39779614325073</v>
      </c>
      <c r="W852" s="58">
        <f t="shared" si="1612"/>
        <v>1407</v>
      </c>
      <c r="X852" s="59">
        <f t="shared" si="1612"/>
        <v>0.41610351786388977</v>
      </c>
      <c r="Y852" s="55" t="s">
        <v>7</v>
      </c>
      <c r="Z852" s="60">
        <f t="shared" ref="Z852:AD852" si="1613">AVERAGE(Z821:Z851)</f>
        <v>36529.375</v>
      </c>
      <c r="AA852" s="57">
        <f t="shared" si="1613"/>
        <v>730.58749999999998</v>
      </c>
      <c r="AB852" s="57">
        <f t="shared" si="1613"/>
        <v>603.79132231404969</v>
      </c>
      <c r="AC852" s="58">
        <f t="shared" si="1613"/>
        <v>1416.875</v>
      </c>
      <c r="AD852" s="59">
        <f t="shared" si="1613"/>
        <v>0.42614426008109646</v>
      </c>
      <c r="AE852" s="55" t="s">
        <v>7</v>
      </c>
      <c r="AF852" s="60" t="e">
        <f t="shared" ref="AF852:AJ852" si="1614">AVERAGE(AF821:AF851)</f>
        <v>#DIV/0!</v>
      </c>
      <c r="AG852" s="57">
        <f t="shared" si="1614"/>
        <v>0</v>
      </c>
      <c r="AH852" s="57">
        <f t="shared" si="1614"/>
        <v>0</v>
      </c>
      <c r="AI852" s="58" t="e">
        <f t="shared" si="1614"/>
        <v>#DIV/0!</v>
      </c>
      <c r="AJ852" s="59" t="e">
        <f t="shared" si="1614"/>
        <v>#DIV/0!</v>
      </c>
      <c r="AK852" s="55" t="s">
        <v>7</v>
      </c>
      <c r="AL852" s="60" t="e">
        <f t="shared" ref="AL852:AP852" si="1615">AVERAGE(AL821:AL851)</f>
        <v>#DIV/0!</v>
      </c>
      <c r="AM852" s="57">
        <f t="shared" si="1615"/>
        <v>0</v>
      </c>
      <c r="AN852" s="57">
        <f t="shared" si="1615"/>
        <v>0</v>
      </c>
      <c r="AO852" s="58" t="e">
        <f t="shared" si="1615"/>
        <v>#DIV/0!</v>
      </c>
      <c r="AP852" s="59" t="e">
        <f t="shared" si="1615"/>
        <v>#DIV/0!</v>
      </c>
      <c r="AQ852" s="55" t="s">
        <v>7</v>
      </c>
      <c r="AR852" s="60" t="e">
        <f t="shared" ref="AR852:AV852" si="1616">AVERAGE(AR821:AR851)</f>
        <v>#DIV/0!</v>
      </c>
      <c r="AS852" s="57">
        <f t="shared" si="1616"/>
        <v>0</v>
      </c>
      <c r="AT852" s="57">
        <f t="shared" si="1616"/>
        <v>0</v>
      </c>
      <c r="AU852" s="58" t="e">
        <f t="shared" si="1616"/>
        <v>#DIV/0!</v>
      </c>
      <c r="AV852" s="59" t="e">
        <f t="shared" si="1616"/>
        <v>#DIV/0!</v>
      </c>
      <c r="AW852" s="55" t="s">
        <v>7</v>
      </c>
      <c r="AX852" s="60" t="e">
        <f t="shared" ref="AX852:BB852" si="1617">AVERAGE(AX821:AX851)</f>
        <v>#DIV/0!</v>
      </c>
      <c r="AY852" s="57">
        <f t="shared" si="1617"/>
        <v>0</v>
      </c>
      <c r="AZ852" s="57">
        <f t="shared" si="1617"/>
        <v>0</v>
      </c>
      <c r="BA852" s="58" t="e">
        <f t="shared" si="1617"/>
        <v>#DIV/0!</v>
      </c>
      <c r="BB852" s="59" t="e">
        <f t="shared" si="1617"/>
        <v>#DIV/0!</v>
      </c>
      <c r="BC852" s="55" t="s">
        <v>7</v>
      </c>
      <c r="BD852" s="60" t="e">
        <f t="shared" ref="BD852:BH852" si="1618">AVERAGE(BD821:BD851)</f>
        <v>#DIV/0!</v>
      </c>
      <c r="BE852" s="57">
        <f t="shared" si="1618"/>
        <v>0</v>
      </c>
      <c r="BF852" s="57">
        <f t="shared" si="1618"/>
        <v>0</v>
      </c>
      <c r="BG852" s="58" t="e">
        <f t="shared" si="1618"/>
        <v>#DIV/0!</v>
      </c>
      <c r="BH852" s="59" t="e">
        <f t="shared" si="1618"/>
        <v>#DIV/0!</v>
      </c>
      <c r="BI852" s="55" t="s">
        <v>7</v>
      </c>
      <c r="BJ852" s="60" t="e">
        <f t="shared" ref="BJ852:BN853" si="1619">AVERAGE(BJ821:BJ851)</f>
        <v>#DIV/0!</v>
      </c>
      <c r="BK852" s="57">
        <f t="shared" si="1619"/>
        <v>0</v>
      </c>
      <c r="BL852" s="57">
        <f t="shared" si="1619"/>
        <v>0</v>
      </c>
      <c r="BM852" s="58" t="e">
        <f t="shared" si="1619"/>
        <v>#DIV/0!</v>
      </c>
      <c r="BN852" s="59" t="e">
        <f t="shared" si="1619"/>
        <v>#DIV/0!</v>
      </c>
      <c r="BO852" s="55" t="s">
        <v>7</v>
      </c>
      <c r="BP852" s="60" t="e">
        <f t="shared" ref="BP852:BT852" si="1620">AVERAGE(BP821:BP851)</f>
        <v>#DIV/0!</v>
      </c>
      <c r="BQ852" s="57">
        <f t="shared" si="1620"/>
        <v>0</v>
      </c>
      <c r="BR852" s="57">
        <f t="shared" si="1620"/>
        <v>0</v>
      </c>
      <c r="BS852" s="58" t="e">
        <f t="shared" si="1620"/>
        <v>#DIV/0!</v>
      </c>
      <c r="BT852" s="59" t="e">
        <f t="shared" si="1620"/>
        <v>#DIV/0!</v>
      </c>
    </row>
    <row r="853" spans="1:72" ht="15" customHeight="1" thickBot="1" x14ac:dyDescent="0.4">
      <c r="A853" s="75"/>
      <c r="B853" s="39">
        <f>(B852/BP810)-1</f>
        <v>2.1023688263585028E-2</v>
      </c>
      <c r="C853" s="40">
        <f>(C852/BQ810)-1</f>
        <v>2.1023688263585028E-2</v>
      </c>
      <c r="D853" s="40">
        <f>(D852/BR810)-1</f>
        <v>2.1023688263585028E-2</v>
      </c>
      <c r="E853" s="40">
        <f>(E852/BS810)-1</f>
        <v>7.6720736519075849E-4</v>
      </c>
      <c r="F853" s="39">
        <f>(F852/BT810)-1</f>
        <v>2.0444905927218482E-2</v>
      </c>
      <c r="G853" s="41"/>
      <c r="H853" s="42">
        <f t="shared" ref="H853" si="1621">(H852/B852)-1</f>
        <v>0.10018936038758741</v>
      </c>
      <c r="I853" s="43">
        <f t="shared" ref="I853" si="1622">(I852/C852)-1</f>
        <v>0.10018936038758741</v>
      </c>
      <c r="J853" s="43">
        <f t="shared" ref="J853" si="1623">(J852/D852)-1</f>
        <v>0.10018936038758741</v>
      </c>
      <c r="K853" s="42">
        <f t="shared" ref="K853" si="1624">(K852/E852)-1</f>
        <v>-3.1083279878592496E-2</v>
      </c>
      <c r="L853" s="42">
        <f t="shared" ref="L853" si="1625">(L852/F852)-1</f>
        <v>0.13594546424879739</v>
      </c>
      <c r="M853" s="41"/>
      <c r="N853" s="42">
        <f t="shared" ref="N853" si="1626">(N852/H852)-1</f>
        <v>2.3263188413808145E-2</v>
      </c>
      <c r="O853" s="43">
        <f t="shared" ref="O853" si="1627">(O852/I852)-1</f>
        <v>2.3263188413808145E-2</v>
      </c>
      <c r="P853" s="43">
        <f t="shared" ref="P853" si="1628">(P852/J852)-1</f>
        <v>2.3263188413808145E-2</v>
      </c>
      <c r="Q853" s="42">
        <f t="shared" ref="Q853" si="1629">(Q852/K852)-1</f>
        <v>-7.3671590216413119E-3</v>
      </c>
      <c r="R853" s="42">
        <f t="shared" ref="R853" si="1630">(R852/L852)-1</f>
        <v>3.0252916933571461E-2</v>
      </c>
      <c r="S853" s="41"/>
      <c r="T853" s="42">
        <f t="shared" ref="T853" si="1631">(T852/N852)-1</f>
        <v>2.7990770112285013E-3</v>
      </c>
      <c r="U853" s="43">
        <f t="shared" ref="U853" si="1632">(U852/O852)-1</f>
        <v>2.7990770112285013E-3</v>
      </c>
      <c r="V853" s="43">
        <f t="shared" ref="V853" si="1633">(V852/P852)-1</f>
        <v>2.7990770112285013E-3</v>
      </c>
      <c r="W853" s="42">
        <f t="shared" ref="W853" si="1634">(W852/Q852)-1</f>
        <v>-6.6727396948303985E-3</v>
      </c>
      <c r="X853" s="42">
        <f t="shared" ref="X853" si="1635">(X852/R852)-1</f>
        <v>9.5932337865332062E-3</v>
      </c>
      <c r="Y853" s="41"/>
      <c r="Z853" s="42">
        <f t="shared" ref="Z853" si="1636">(Z852/T852)-1</f>
        <v>3.1420559305108675E-2</v>
      </c>
      <c r="AA853" s="43">
        <f t="shared" ref="AA853" si="1637">(AA852/U852)-1</f>
        <v>3.1420559305108453E-2</v>
      </c>
      <c r="AB853" s="43">
        <f t="shared" ref="AB853" si="1638">(AB852/V852)-1</f>
        <v>3.1420559305108675E-2</v>
      </c>
      <c r="AC853" s="42">
        <f t="shared" ref="AC853" si="1639">(AC852/W852)-1</f>
        <v>7.0184790334044678E-3</v>
      </c>
      <c r="AD853" s="42">
        <f t="shared" ref="AD853" si="1640">(AD852/X852)-1</f>
        <v>2.4130394928530974E-2</v>
      </c>
      <c r="AE853" s="41"/>
      <c r="AF853" s="42" t="e">
        <f t="shared" ref="AF853" si="1641">(AF852/Z852)-1</f>
        <v>#DIV/0!</v>
      </c>
      <c r="AG853" s="43">
        <f t="shared" ref="AG853" si="1642">(AG852/AA852)-1</f>
        <v>-1</v>
      </c>
      <c r="AH853" s="43">
        <f t="shared" ref="AH853" si="1643">(AH852/AB852)-1</f>
        <v>-1</v>
      </c>
      <c r="AI853" s="42" t="e">
        <f t="shared" ref="AI853" si="1644">(AI852/AC852)-1</f>
        <v>#DIV/0!</v>
      </c>
      <c r="AJ853" s="42" t="e">
        <f t="shared" ref="AJ853" si="1645">(AJ852/AD852)-1</f>
        <v>#DIV/0!</v>
      </c>
      <c r="AK853" s="41"/>
      <c r="AL853" s="42" t="e">
        <f t="shared" ref="AL853" si="1646">(AL852/AF852)-1</f>
        <v>#DIV/0!</v>
      </c>
      <c r="AM853" s="43" t="e">
        <f t="shared" ref="AM853" si="1647">(AM852/AG852)-1</f>
        <v>#DIV/0!</v>
      </c>
      <c r="AN853" s="43" t="e">
        <f t="shared" ref="AN853" si="1648">(AN852/AH852)-1</f>
        <v>#DIV/0!</v>
      </c>
      <c r="AO853" s="42" t="e">
        <f t="shared" ref="AO853" si="1649">(AO852/AI852)-1</f>
        <v>#DIV/0!</v>
      </c>
      <c r="AP853" s="42" t="e">
        <f t="shared" ref="AP853" si="1650">(AP852/AJ852)-1</f>
        <v>#DIV/0!</v>
      </c>
      <c r="AQ853" s="41"/>
      <c r="AR853" s="42" t="e">
        <f t="shared" ref="AR853" si="1651">(AR852/AL852)-1</f>
        <v>#DIV/0!</v>
      </c>
      <c r="AS853" s="43" t="e">
        <f t="shared" ref="AS853" si="1652">(AS852/AM852)-1</f>
        <v>#DIV/0!</v>
      </c>
      <c r="AT853" s="43" t="e">
        <f t="shared" ref="AT853" si="1653">(AT852/AN852)-1</f>
        <v>#DIV/0!</v>
      </c>
      <c r="AU853" s="42" t="e">
        <f t="shared" ref="AU853" si="1654">(AU852/AO852)-1</f>
        <v>#DIV/0!</v>
      </c>
      <c r="AV853" s="42" t="e">
        <f t="shared" ref="AV853" si="1655">(AV852/AP852)-1</f>
        <v>#DIV/0!</v>
      </c>
      <c r="AW853" s="41"/>
      <c r="AX853" s="42" t="e">
        <f t="shared" ref="AX853" si="1656">(AX852/AR852)-1</f>
        <v>#DIV/0!</v>
      </c>
      <c r="AY853" s="43" t="e">
        <f t="shared" ref="AY853" si="1657">(AY852/AS852)-1</f>
        <v>#DIV/0!</v>
      </c>
      <c r="AZ853" s="43" t="e">
        <f t="shared" ref="AZ853" si="1658">(AZ852/AT852)-1</f>
        <v>#DIV/0!</v>
      </c>
      <c r="BA853" s="42" t="e">
        <f t="shared" ref="BA853" si="1659">(BA852/AU852)-1</f>
        <v>#DIV/0!</v>
      </c>
      <c r="BB853" s="42" t="e">
        <f t="shared" ref="BB853" si="1660">(BB852/AV852)-1</f>
        <v>#DIV/0!</v>
      </c>
      <c r="BC853" s="41"/>
      <c r="BD853" s="42" t="e">
        <f t="shared" ref="BD853" si="1661">(BD852/AX852)-1</f>
        <v>#DIV/0!</v>
      </c>
      <c r="BE853" s="43" t="e">
        <f t="shared" ref="BE853" si="1662">(BE852/AY852)-1</f>
        <v>#DIV/0!</v>
      </c>
      <c r="BF853" s="43" t="e">
        <f t="shared" ref="BF853" si="1663">(BF852/AZ852)-1</f>
        <v>#DIV/0!</v>
      </c>
      <c r="BG853" s="42" t="e">
        <f t="shared" ref="BG853" si="1664">(BG852/BA852)-1</f>
        <v>#DIV/0!</v>
      </c>
      <c r="BH853" s="42" t="e">
        <f t="shared" ref="BH853" si="1665">(BH852/BB852)-1</f>
        <v>#DIV/0!</v>
      </c>
      <c r="BI853" s="41"/>
      <c r="BJ853" s="42" t="e">
        <f t="shared" ref="BJ853" si="1666">(BJ852/BD852)-1</f>
        <v>#DIV/0!</v>
      </c>
      <c r="BK853" s="43" t="e">
        <f t="shared" ref="BK853" si="1667">(BK852/BE852)-1</f>
        <v>#DIV/0!</v>
      </c>
      <c r="BL853" s="43" t="e">
        <f t="shared" ref="BL853" si="1668">(BL852/BF852)-1</f>
        <v>#DIV/0!</v>
      </c>
      <c r="BM853" s="42" t="e">
        <f t="shared" ref="BM853" si="1669">(BM852/BG852)-1</f>
        <v>#DIV/0!</v>
      </c>
      <c r="BN853" s="42" t="e">
        <f t="shared" si="1619"/>
        <v>#DIV/0!</v>
      </c>
      <c r="BO853" s="41"/>
      <c r="BP853" s="42" t="e">
        <f t="shared" ref="BP853" si="1670">(BP852/BJ852)-1</f>
        <v>#DIV/0!</v>
      </c>
      <c r="BQ853" s="43" t="e">
        <f t="shared" ref="BQ853" si="1671">(BQ852/BK852)-1</f>
        <v>#DIV/0!</v>
      </c>
      <c r="BR853" s="43" t="e">
        <f t="shared" ref="BR853" si="1672">(BR852/BL852)-1</f>
        <v>#DIV/0!</v>
      </c>
      <c r="BS853" s="42" t="e">
        <f t="shared" ref="BS853" si="1673">(BS852/BM852)-1</f>
        <v>#DIV/0!</v>
      </c>
      <c r="BT853" s="42" t="e">
        <f t="shared" ref="BT853" si="1674">(BT852/BN852)-1</f>
        <v>#DIV/0!</v>
      </c>
    </row>
    <row r="854" spans="1:72" ht="15" customHeight="1" thickBot="1" x14ac:dyDescent="0.4">
      <c r="G854" s="23" t="s">
        <v>7</v>
      </c>
      <c r="H854" s="24" t="s">
        <v>9</v>
      </c>
      <c r="I854" s="24" t="s">
        <v>10</v>
      </c>
      <c r="J854" s="24"/>
      <c r="K854" s="25"/>
      <c r="L854" s="24"/>
      <c r="M854" s="26" t="e">
        <f>(B852+H852+N852+T852+Z852+AF852+AL852+AR852+AX852+BD852+BJ852+BP852)/12</f>
        <v>#DIV/0!</v>
      </c>
      <c r="N854" s="24"/>
      <c r="O854" s="24"/>
      <c r="P854" s="24"/>
      <c r="Q854" s="25"/>
      <c r="R854" s="24"/>
      <c r="S854" s="27" t="s">
        <v>7</v>
      </c>
      <c r="T854" s="24" t="s">
        <v>9</v>
      </c>
      <c r="U854" s="24" t="s">
        <v>11</v>
      </c>
      <c r="V854" s="24"/>
      <c r="W854" s="25"/>
      <c r="X854" s="24"/>
      <c r="Y854" s="26">
        <f>(C852+I852+O852+U852+AA852+AG852+AM852+AS852+AY852+BE852+BK852+BQ852)/12</f>
        <v>288.58352412954429</v>
      </c>
      <c r="Z854" s="24"/>
      <c r="AA854" s="24"/>
      <c r="AB854" s="24"/>
      <c r="AC854" s="25"/>
      <c r="AD854" s="24"/>
      <c r="AE854" s="28" t="s">
        <v>12</v>
      </c>
      <c r="AF854" s="24"/>
      <c r="AG854" s="24"/>
      <c r="AH854" s="24"/>
      <c r="AI854" s="79" t="e">
        <f>(F852+L852+R852+X852+AD852+AJ852+AP852+AV852+BB852+BH852+BN852+BT852)/12</f>
        <v>#DIV/0!</v>
      </c>
      <c r="AJ854" s="80"/>
    </row>
  </sheetData>
  <mergeCells count="40"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  <mergeCell ref="A48:AF48"/>
    <mergeCell ref="A176:AF176"/>
    <mergeCell ref="A92:AF92"/>
    <mergeCell ref="A301:AF301"/>
    <mergeCell ref="A385:AF385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686:AF686"/>
    <mergeCell ref="A639:AF639"/>
    <mergeCell ref="AI676:AJ676"/>
    <mergeCell ref="AI723:AJ723"/>
    <mergeCell ref="AI770:AJ770"/>
    <mergeCell ref="A817:AF817"/>
    <mergeCell ref="AI854:AJ854"/>
    <mergeCell ref="AI812:AJ812"/>
    <mergeCell ref="A775:AF775"/>
    <mergeCell ref="A733:AF733"/>
  </mergeCells>
  <phoneticPr fontId="13" type="noConversion"/>
  <conditionalFormatting sqref="B211:D211">
    <cfRule type="cellIs" dxfId="447" priority="382" operator="greaterThan">
      <formula>0</formula>
    </cfRule>
    <cfRule type="cellIs" dxfId="446" priority="381" operator="lessThan">
      <formula>0</formula>
    </cfRule>
  </conditionalFormatting>
  <conditionalFormatting sqref="B255:D255">
    <cfRule type="cellIs" dxfId="445" priority="379" operator="lessThan">
      <formula>0</formula>
    </cfRule>
    <cfRule type="cellIs" dxfId="444" priority="380" operator="greaterThan">
      <formula>0</formula>
    </cfRule>
  </conditionalFormatting>
  <conditionalFormatting sqref="B296:D296">
    <cfRule type="cellIs" dxfId="443" priority="377" operator="lessThan">
      <formula>0</formula>
    </cfRule>
    <cfRule type="cellIs" dxfId="442" priority="378" operator="greaterThan">
      <formula>0</formula>
    </cfRule>
  </conditionalFormatting>
  <conditionalFormatting sqref="B336:D336">
    <cfRule type="cellIs" dxfId="441" priority="375" operator="lessThan">
      <formula>0</formula>
    </cfRule>
    <cfRule type="cellIs" dxfId="440" priority="376" operator="greaterThan">
      <formula>0</formula>
    </cfRule>
  </conditionalFormatting>
  <conditionalFormatting sqref="B378:D378">
    <cfRule type="cellIs" dxfId="439" priority="373" operator="lessThan">
      <formula>0</formula>
    </cfRule>
    <cfRule type="cellIs" dxfId="438" priority="374" operator="greaterThan">
      <formula>0</formula>
    </cfRule>
  </conditionalFormatting>
  <conditionalFormatting sqref="B421:D421">
    <cfRule type="cellIs" dxfId="437" priority="371" operator="lessThan">
      <formula>0</formula>
    </cfRule>
    <cfRule type="cellIs" dxfId="436" priority="372" operator="greaterThan">
      <formula>0</formula>
    </cfRule>
  </conditionalFormatting>
  <conditionalFormatting sqref="B464:D464">
    <cfRule type="cellIs" dxfId="435" priority="370" operator="greaterThan">
      <formula>0</formula>
    </cfRule>
    <cfRule type="cellIs" dxfId="434" priority="369" operator="lessThan">
      <formula>0</formula>
    </cfRule>
  </conditionalFormatting>
  <conditionalFormatting sqref="B505:D505">
    <cfRule type="cellIs" dxfId="433" priority="367" operator="lessThan">
      <formula>0</formula>
    </cfRule>
    <cfRule type="cellIs" dxfId="432" priority="368" operator="greaterThan">
      <formula>0</formula>
    </cfRule>
  </conditionalFormatting>
  <conditionalFormatting sqref="B546:E546">
    <cfRule type="cellIs" dxfId="431" priority="145" operator="lessThan">
      <formula>0</formula>
    </cfRule>
    <cfRule type="cellIs" dxfId="430" priority="146" operator="greaterThan">
      <formula>0</formula>
    </cfRule>
  </conditionalFormatting>
  <conditionalFormatting sqref="B588:E588">
    <cfRule type="cellIs" dxfId="429" priority="405" operator="lessThan">
      <formula>0</formula>
    </cfRule>
    <cfRule type="cellIs" dxfId="428" priority="406" operator="greaterThan">
      <formula>0</formula>
    </cfRule>
  </conditionalFormatting>
  <conditionalFormatting sqref="B632:E632">
    <cfRule type="cellIs" dxfId="427" priority="430" operator="greaterThan">
      <formula>0</formula>
    </cfRule>
    <cfRule type="cellIs" dxfId="426" priority="429" operator="lessThan">
      <formula>0</formula>
    </cfRule>
  </conditionalFormatting>
  <conditionalFormatting sqref="B675:E675">
    <cfRule type="cellIs" dxfId="425" priority="122" operator="greaterThan">
      <formula>0</formula>
    </cfRule>
    <cfRule type="cellIs" dxfId="424" priority="121" operator="lessThan">
      <formula>0</formula>
    </cfRule>
  </conditionalFormatting>
  <conditionalFormatting sqref="B722:E722">
    <cfRule type="cellIs" dxfId="423" priority="98" operator="greaterThan">
      <formula>0</formula>
    </cfRule>
    <cfRule type="cellIs" dxfId="422" priority="97" operator="lessThan">
      <formula>0</formula>
    </cfRule>
  </conditionalFormatting>
  <conditionalFormatting sqref="B769:E769">
    <cfRule type="cellIs" dxfId="421" priority="74" operator="greaterThan">
      <formula>0</formula>
    </cfRule>
    <cfRule type="cellIs" dxfId="420" priority="73" operator="lessThan">
      <formula>0</formula>
    </cfRule>
  </conditionalFormatting>
  <conditionalFormatting sqref="B811:E811">
    <cfRule type="cellIs" dxfId="419" priority="47" operator="lessThan">
      <formula>0</formula>
    </cfRule>
    <cfRule type="cellIs" dxfId="418" priority="48" operator="greaterThan">
      <formula>0</formula>
    </cfRule>
  </conditionalFormatting>
  <conditionalFormatting sqref="B853:E853">
    <cfRule type="cellIs" dxfId="417" priority="24" operator="greaterThan">
      <formula>0</formula>
    </cfRule>
    <cfRule type="cellIs" dxfId="416" priority="23" operator="lessThan">
      <formula>0</formula>
    </cfRule>
  </conditionalFormatting>
  <conditionalFormatting sqref="H38:J38">
    <cfRule type="cellIs" dxfId="415" priority="442" operator="greaterThan">
      <formula>0</formula>
    </cfRule>
    <cfRule type="cellIs" dxfId="414" priority="441" operator="lessThan">
      <formula>0</formula>
    </cfRule>
  </conditionalFormatting>
  <conditionalFormatting sqref="H84:J84">
    <cfRule type="cellIs" dxfId="413" priority="432" operator="greaterThan">
      <formula>0</formula>
    </cfRule>
    <cfRule type="cellIs" dxfId="412" priority="431" operator="lessThan">
      <formula>0</formula>
    </cfRule>
  </conditionalFormatting>
  <conditionalFormatting sqref="H128:J128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H169:J169">
    <cfRule type="cellIs" dxfId="409" priority="323" operator="lessThan">
      <formula>0</formula>
    </cfRule>
    <cfRule type="cellIs" dxfId="408" priority="324" operator="greaterThan">
      <formula>0</formula>
    </cfRule>
  </conditionalFormatting>
  <conditionalFormatting sqref="H211:J211">
    <cfRule type="cellIs" dxfId="407" priority="302" operator="greaterThan">
      <formula>0</formula>
    </cfRule>
    <cfRule type="cellIs" dxfId="406" priority="301" operator="lessThan">
      <formula>0</formula>
    </cfRule>
  </conditionalFormatting>
  <conditionalFormatting sqref="H255:J255">
    <cfRule type="cellIs" dxfId="405" priority="279" operator="lessThan">
      <formula>0</formula>
    </cfRule>
    <cfRule type="cellIs" dxfId="404" priority="280" operator="greaterThan">
      <formula>0</formula>
    </cfRule>
  </conditionalFormatting>
  <conditionalFormatting sqref="H296:J296">
    <cfRule type="cellIs" dxfId="403" priority="257" operator="lessThan">
      <formula>0</formula>
    </cfRule>
    <cfRule type="cellIs" dxfId="402" priority="258" operator="greaterThan">
      <formula>0</formula>
    </cfRule>
  </conditionalFormatting>
  <conditionalFormatting sqref="H336:J336">
    <cfRule type="cellIs" dxfId="401" priority="236" operator="greaterThan">
      <formula>0</formula>
    </cfRule>
    <cfRule type="cellIs" dxfId="400" priority="235" operator="lessThan">
      <formula>0</formula>
    </cfRule>
  </conditionalFormatting>
  <conditionalFormatting sqref="H378:J378">
    <cfRule type="cellIs" dxfId="399" priority="213" operator="lessThan">
      <formula>0</formula>
    </cfRule>
    <cfRule type="cellIs" dxfId="398" priority="214" operator="greaterThan">
      <formula>0</formula>
    </cfRule>
  </conditionalFormatting>
  <conditionalFormatting sqref="H421:J421">
    <cfRule type="cellIs" dxfId="397" priority="192" operator="greaterThan">
      <formula>0</formula>
    </cfRule>
    <cfRule type="cellIs" dxfId="396" priority="191" operator="lessThan">
      <formula>0</formula>
    </cfRule>
  </conditionalFormatting>
  <conditionalFormatting sqref="H464:J464">
    <cfRule type="cellIs" dxfId="395" priority="170" operator="greaterThan">
      <formula>0</formula>
    </cfRule>
    <cfRule type="cellIs" dxfId="394" priority="169" operator="lessThan">
      <formula>0</formula>
    </cfRule>
  </conditionalFormatting>
  <conditionalFormatting sqref="H505:J505">
    <cfRule type="cellIs" dxfId="393" priority="148" operator="greaterThan">
      <formula>0</formula>
    </cfRule>
    <cfRule type="cellIs" dxfId="392" priority="147" operator="lessThan">
      <formula>0</formula>
    </cfRule>
  </conditionalFormatting>
  <conditionalFormatting sqref="H546:J546">
    <cfRule type="cellIs" dxfId="391" priority="124" operator="greaterThan">
      <formula>0</formula>
    </cfRule>
    <cfRule type="cellIs" dxfId="390" priority="123" operator="lessThan">
      <formula>0</formula>
    </cfRule>
  </conditionalFormatting>
  <conditionalFormatting sqref="H588:J588">
    <cfRule type="cellIs" dxfId="389" priority="384" operator="greaterThan">
      <formula>0</formula>
    </cfRule>
    <cfRule type="cellIs" dxfId="388" priority="383" operator="lessThan">
      <formula>0</formula>
    </cfRule>
  </conditionalFormatting>
  <conditionalFormatting sqref="H632:J632">
    <cfRule type="cellIs" dxfId="387" priority="407" operator="lessThan">
      <formula>0</formula>
    </cfRule>
    <cfRule type="cellIs" dxfId="386" priority="408" operator="greaterThan">
      <formula>0</formula>
    </cfRule>
  </conditionalFormatting>
  <conditionalFormatting sqref="H675:J675">
    <cfRule type="cellIs" dxfId="385" priority="100" operator="greaterThan">
      <formula>0</formula>
    </cfRule>
    <cfRule type="cellIs" dxfId="384" priority="99" operator="lessThan">
      <formula>0</formula>
    </cfRule>
  </conditionalFormatting>
  <conditionalFormatting sqref="H722:J722">
    <cfRule type="cellIs" dxfId="383" priority="76" operator="greaterThan">
      <formula>0</formula>
    </cfRule>
    <cfRule type="cellIs" dxfId="382" priority="75" operator="lessThan">
      <formula>0</formula>
    </cfRule>
  </conditionalFormatting>
  <conditionalFormatting sqref="H769:J769">
    <cfRule type="cellIs" dxfId="381" priority="52" operator="greaterThan">
      <formula>0</formula>
    </cfRule>
    <cfRule type="cellIs" dxfId="380" priority="51" operator="lessThan">
      <formula>0</formula>
    </cfRule>
  </conditionalFormatting>
  <conditionalFormatting sqref="H811:J811">
    <cfRule type="cellIs" dxfId="379" priority="28" operator="greaterThan">
      <formula>0</formula>
    </cfRule>
    <cfRule type="cellIs" dxfId="378" priority="27" operator="lessThan">
      <formula>0</formula>
    </cfRule>
  </conditionalFormatting>
  <conditionalFormatting sqref="H853:J853">
    <cfRule type="cellIs" dxfId="377" priority="3" operator="lessThan">
      <formula>0</formula>
    </cfRule>
    <cfRule type="cellIs" dxfId="376" priority="4" operator="greaterThan">
      <formula>0</formula>
    </cfRule>
  </conditionalFormatting>
  <conditionalFormatting sqref="N38:P38">
    <cfRule type="cellIs" dxfId="375" priority="443" operator="lessThan">
      <formula>0</formula>
    </cfRule>
    <cfRule type="cellIs" dxfId="374" priority="444" operator="greaterThan">
      <formula>0</formula>
    </cfRule>
  </conditionalFormatting>
  <conditionalFormatting sqref="N84:P84">
    <cfRule type="cellIs" dxfId="373" priority="434" operator="greaterThan">
      <formula>0</formula>
    </cfRule>
    <cfRule type="cellIs" dxfId="372" priority="433" operator="lessThan">
      <formula>0</formula>
    </cfRule>
  </conditionalFormatting>
  <conditionalFormatting sqref="N128:P128">
    <cfRule type="cellIs" dxfId="371" priority="348" operator="greaterThan">
      <formula>0</formula>
    </cfRule>
    <cfRule type="cellIs" dxfId="370" priority="347" operator="lessThan">
      <formula>0</formula>
    </cfRule>
  </conditionalFormatting>
  <conditionalFormatting sqref="N169:P169">
    <cfRule type="cellIs" dxfId="369" priority="326" operator="greaterThan">
      <formula>0</formula>
    </cfRule>
    <cfRule type="cellIs" dxfId="368" priority="325" operator="lessThan">
      <formula>0</formula>
    </cfRule>
  </conditionalFormatting>
  <conditionalFormatting sqref="N211:P211">
    <cfRule type="cellIs" dxfId="367" priority="303" operator="lessThan">
      <formula>0</formula>
    </cfRule>
    <cfRule type="cellIs" dxfId="366" priority="304" operator="greaterThan">
      <formula>0</formula>
    </cfRule>
  </conditionalFormatting>
  <conditionalFormatting sqref="N255:P255">
    <cfRule type="cellIs" dxfId="365" priority="281" operator="lessThan">
      <formula>0</formula>
    </cfRule>
    <cfRule type="cellIs" dxfId="364" priority="282" operator="greaterThan">
      <formula>0</formula>
    </cfRule>
  </conditionalFormatting>
  <conditionalFormatting sqref="N296:P296">
    <cfRule type="cellIs" dxfId="363" priority="259" operator="lessThan">
      <formula>0</formula>
    </cfRule>
    <cfRule type="cellIs" dxfId="362" priority="260" operator="greaterThan">
      <formula>0</formula>
    </cfRule>
  </conditionalFormatting>
  <conditionalFormatting sqref="N336:P336">
    <cfRule type="cellIs" dxfId="361" priority="238" operator="greaterThan">
      <formula>0</formula>
    </cfRule>
    <cfRule type="cellIs" dxfId="360" priority="237" operator="lessThan">
      <formula>0</formula>
    </cfRule>
  </conditionalFormatting>
  <conditionalFormatting sqref="N378:P378">
    <cfRule type="cellIs" dxfId="359" priority="215" operator="lessThan">
      <formula>0</formula>
    </cfRule>
    <cfRule type="cellIs" dxfId="358" priority="216" operator="greaterThan">
      <formula>0</formula>
    </cfRule>
  </conditionalFormatting>
  <conditionalFormatting sqref="N421:P421">
    <cfRule type="cellIs" dxfId="357" priority="193" operator="lessThan">
      <formula>0</formula>
    </cfRule>
    <cfRule type="cellIs" dxfId="356" priority="194" operator="greaterThan">
      <formula>0</formula>
    </cfRule>
  </conditionalFormatting>
  <conditionalFormatting sqref="N464:P464">
    <cfRule type="cellIs" dxfId="355" priority="171" operator="lessThan">
      <formula>0</formula>
    </cfRule>
    <cfRule type="cellIs" dxfId="354" priority="172" operator="greaterThan">
      <formula>0</formula>
    </cfRule>
  </conditionalFormatting>
  <conditionalFormatting sqref="N505:P505">
    <cfRule type="cellIs" dxfId="353" priority="150" operator="greaterThan">
      <formula>0</formula>
    </cfRule>
    <cfRule type="cellIs" dxfId="352" priority="149" operator="lessThan">
      <formula>0</formula>
    </cfRule>
  </conditionalFormatting>
  <conditionalFormatting sqref="N546:P546">
    <cfRule type="cellIs" dxfId="351" priority="125" operator="lessThan">
      <formula>0</formula>
    </cfRule>
    <cfRule type="cellIs" dxfId="350" priority="126" operator="greaterThan">
      <formula>0</formula>
    </cfRule>
  </conditionalFormatting>
  <conditionalFormatting sqref="N588:P588">
    <cfRule type="cellIs" dxfId="349" priority="385" operator="lessThan">
      <formula>0</formula>
    </cfRule>
    <cfRule type="cellIs" dxfId="348" priority="386" operator="greaterThan">
      <formula>0</formula>
    </cfRule>
  </conditionalFormatting>
  <conditionalFormatting sqref="N632:P632">
    <cfRule type="cellIs" dxfId="347" priority="409" operator="lessThan">
      <formula>0</formula>
    </cfRule>
    <cfRule type="cellIs" dxfId="346" priority="410" operator="greaterThan">
      <formula>0</formula>
    </cfRule>
  </conditionalFormatting>
  <conditionalFormatting sqref="N675:P675">
    <cfRule type="cellIs" dxfId="345" priority="101" operator="lessThan">
      <formula>0</formula>
    </cfRule>
    <cfRule type="cellIs" dxfId="344" priority="102" operator="greaterThan">
      <formula>0</formula>
    </cfRule>
  </conditionalFormatting>
  <conditionalFormatting sqref="N722:P722">
    <cfRule type="cellIs" dxfId="343" priority="78" operator="greaterThan">
      <formula>0</formula>
    </cfRule>
    <cfRule type="cellIs" dxfId="342" priority="77" operator="lessThan">
      <formula>0</formula>
    </cfRule>
  </conditionalFormatting>
  <conditionalFormatting sqref="N769:P769">
    <cfRule type="cellIs" dxfId="341" priority="53" operator="lessThan">
      <formula>0</formula>
    </cfRule>
    <cfRule type="cellIs" dxfId="340" priority="54" operator="greaterThan">
      <formula>0</formula>
    </cfRule>
  </conditionalFormatting>
  <conditionalFormatting sqref="N811:P811">
    <cfRule type="cellIs" dxfId="339" priority="30" operator="greaterThan">
      <formula>0</formula>
    </cfRule>
    <cfRule type="cellIs" dxfId="338" priority="29" operator="lessThan">
      <formula>0</formula>
    </cfRule>
  </conditionalFormatting>
  <conditionalFormatting sqref="N853:P853">
    <cfRule type="cellIs" dxfId="337" priority="6" operator="greaterThan">
      <formula>0</formula>
    </cfRule>
    <cfRule type="cellIs" dxfId="336" priority="5" operator="lessThan">
      <formula>0</formula>
    </cfRule>
  </conditionalFormatting>
  <conditionalFormatting sqref="T38:V38">
    <cfRule type="cellIs" dxfId="335" priority="446" operator="greaterThan">
      <formula>0</formula>
    </cfRule>
    <cfRule type="cellIs" dxfId="334" priority="445" operator="lessThan">
      <formula>0</formula>
    </cfRule>
  </conditionalFormatting>
  <conditionalFormatting sqref="T84:V84">
    <cfRule type="cellIs" dxfId="333" priority="436" operator="greaterThan">
      <formula>0</formula>
    </cfRule>
    <cfRule type="cellIs" dxfId="332" priority="435" operator="lessThan">
      <formula>0</formula>
    </cfRule>
  </conditionalFormatting>
  <conditionalFormatting sqref="T128:V128">
    <cfRule type="cellIs" dxfId="331" priority="349" operator="lessThan">
      <formula>0</formula>
    </cfRule>
    <cfRule type="cellIs" dxfId="330" priority="350" operator="greaterThan">
      <formula>0</formula>
    </cfRule>
  </conditionalFormatting>
  <conditionalFormatting sqref="T169:V169">
    <cfRule type="cellIs" dxfId="329" priority="327" operator="lessThan">
      <formula>0</formula>
    </cfRule>
    <cfRule type="cellIs" dxfId="328" priority="328" operator="greaterThan">
      <formula>0</formula>
    </cfRule>
  </conditionalFormatting>
  <conditionalFormatting sqref="T211:V211">
    <cfRule type="cellIs" dxfId="327" priority="305" operator="lessThan">
      <formula>0</formula>
    </cfRule>
    <cfRule type="cellIs" dxfId="326" priority="306" operator="greaterThan">
      <formula>0</formula>
    </cfRule>
  </conditionalFormatting>
  <conditionalFormatting sqref="T255:V255">
    <cfRule type="cellIs" dxfId="325" priority="284" operator="greaterThan">
      <formula>0</formula>
    </cfRule>
    <cfRule type="cellIs" dxfId="324" priority="283" operator="lessThan">
      <formula>0</formula>
    </cfRule>
  </conditionalFormatting>
  <conditionalFormatting sqref="T296:V296">
    <cfRule type="cellIs" dxfId="323" priority="261" operator="lessThan">
      <formula>0</formula>
    </cfRule>
    <cfRule type="cellIs" dxfId="322" priority="262" operator="greaterThan">
      <formula>0</formula>
    </cfRule>
  </conditionalFormatting>
  <conditionalFormatting sqref="T336:V336">
    <cfRule type="cellIs" dxfId="321" priority="240" operator="greaterThan">
      <formula>0</formula>
    </cfRule>
    <cfRule type="cellIs" dxfId="320" priority="239" operator="lessThan">
      <formula>0</formula>
    </cfRule>
  </conditionalFormatting>
  <conditionalFormatting sqref="T378:V378">
    <cfRule type="cellIs" dxfId="319" priority="218" operator="greaterThan">
      <formula>0</formula>
    </cfRule>
    <cfRule type="cellIs" dxfId="318" priority="217" operator="lessThan">
      <formula>0</formula>
    </cfRule>
  </conditionalFormatting>
  <conditionalFormatting sqref="T421:V421">
    <cfRule type="cellIs" dxfId="317" priority="196" operator="greaterThan">
      <formula>0</formula>
    </cfRule>
    <cfRule type="cellIs" dxfId="316" priority="195" operator="lessThan">
      <formula>0</formula>
    </cfRule>
  </conditionalFormatting>
  <conditionalFormatting sqref="T464:V464">
    <cfRule type="cellIs" dxfId="315" priority="173" operator="lessThan">
      <formula>0</formula>
    </cfRule>
    <cfRule type="cellIs" dxfId="314" priority="174" operator="greaterThan">
      <formula>0</formula>
    </cfRule>
  </conditionalFormatting>
  <conditionalFormatting sqref="T505:V505">
    <cfRule type="cellIs" dxfId="313" priority="151" operator="lessThan">
      <formula>0</formula>
    </cfRule>
    <cfRule type="cellIs" dxfId="312" priority="152" operator="greaterThan">
      <formula>0</formula>
    </cfRule>
  </conditionalFormatting>
  <conditionalFormatting sqref="T546:V546">
    <cfRule type="cellIs" dxfId="311" priority="128" operator="greaterThan">
      <formula>0</formula>
    </cfRule>
    <cfRule type="cellIs" dxfId="310" priority="127" operator="lessThan">
      <formula>0</formula>
    </cfRule>
  </conditionalFormatting>
  <conditionalFormatting sqref="T588:V588">
    <cfRule type="cellIs" dxfId="309" priority="387" operator="lessThan">
      <formula>0</formula>
    </cfRule>
    <cfRule type="cellIs" dxfId="308" priority="388" operator="greaterThan">
      <formula>0</formula>
    </cfRule>
  </conditionalFormatting>
  <conditionalFormatting sqref="T632:V632">
    <cfRule type="cellIs" dxfId="307" priority="411" operator="lessThan">
      <formula>0</formula>
    </cfRule>
    <cfRule type="cellIs" dxfId="306" priority="412" operator="greaterThan">
      <formula>0</formula>
    </cfRule>
  </conditionalFormatting>
  <conditionalFormatting sqref="T675:V675">
    <cfRule type="cellIs" dxfId="305" priority="104" operator="greaterThan">
      <formula>0</formula>
    </cfRule>
    <cfRule type="cellIs" dxfId="304" priority="103" operator="lessThan">
      <formula>0</formula>
    </cfRule>
  </conditionalFormatting>
  <conditionalFormatting sqref="T722:V722">
    <cfRule type="cellIs" dxfId="303" priority="79" operator="lessThan">
      <formula>0</formula>
    </cfRule>
    <cfRule type="cellIs" dxfId="302" priority="80" operator="greaterThan">
      <formula>0</formula>
    </cfRule>
  </conditionalFormatting>
  <conditionalFormatting sqref="T769:V769">
    <cfRule type="cellIs" dxfId="301" priority="56" operator="greaterThan">
      <formula>0</formula>
    </cfRule>
    <cfRule type="cellIs" dxfId="300" priority="55" operator="lessThan">
      <formula>0</formula>
    </cfRule>
  </conditionalFormatting>
  <conditionalFormatting sqref="T811:V811">
    <cfRule type="cellIs" dxfId="299" priority="31" operator="lessThan">
      <formula>0</formula>
    </cfRule>
    <cfRule type="cellIs" dxfId="298" priority="32" operator="greaterThan">
      <formula>0</formula>
    </cfRule>
  </conditionalFormatting>
  <conditionalFormatting sqref="T853:V853">
    <cfRule type="cellIs" dxfId="297" priority="8" operator="greaterThan">
      <formula>0</formula>
    </cfRule>
    <cfRule type="cellIs" dxfId="296" priority="7" operator="lessThan">
      <formula>0</formula>
    </cfRule>
  </conditionalFormatting>
  <conditionalFormatting sqref="Z38:AB38">
    <cfRule type="cellIs" dxfId="295" priority="447" operator="lessThan">
      <formula>0</formula>
    </cfRule>
    <cfRule type="cellIs" dxfId="294" priority="448" operator="greaterThan">
      <formula>0</formula>
    </cfRule>
  </conditionalFormatting>
  <conditionalFormatting sqref="Z84:AB84">
    <cfRule type="cellIs" dxfId="293" priority="438" operator="greaterThan">
      <formula>0</formula>
    </cfRule>
    <cfRule type="cellIs" dxfId="292" priority="437" operator="lessThan">
      <formula>0</formula>
    </cfRule>
  </conditionalFormatting>
  <conditionalFormatting sqref="Z128:AB128">
    <cfRule type="cellIs" dxfId="291" priority="351" operator="lessThan">
      <formula>0</formula>
    </cfRule>
    <cfRule type="cellIs" dxfId="290" priority="352" operator="greaterThan">
      <formula>0</formula>
    </cfRule>
  </conditionalFormatting>
  <conditionalFormatting sqref="Z169:AB169">
    <cfRule type="cellIs" dxfId="289" priority="330" operator="greaterThan">
      <formula>0</formula>
    </cfRule>
    <cfRule type="cellIs" dxfId="288" priority="329" operator="lessThan">
      <formula>0</formula>
    </cfRule>
  </conditionalFormatting>
  <conditionalFormatting sqref="Z211:AB211">
    <cfRule type="cellIs" dxfId="287" priority="308" operator="greaterThan">
      <formula>0</formula>
    </cfRule>
    <cfRule type="cellIs" dxfId="286" priority="307" operator="lessThan">
      <formula>0</formula>
    </cfRule>
  </conditionalFormatting>
  <conditionalFormatting sqref="Z255:AB255">
    <cfRule type="cellIs" dxfId="285" priority="286" operator="greaterThan">
      <formula>0</formula>
    </cfRule>
    <cfRule type="cellIs" dxfId="284" priority="285" operator="lessThan">
      <formula>0</formula>
    </cfRule>
  </conditionalFormatting>
  <conditionalFormatting sqref="Z296:AB296">
    <cfRule type="cellIs" dxfId="283" priority="264" operator="greaterThan">
      <formula>0</formula>
    </cfRule>
    <cfRule type="cellIs" dxfId="282" priority="263" operator="lessThan">
      <formula>0</formula>
    </cfRule>
  </conditionalFormatting>
  <conditionalFormatting sqref="Z336:AB336">
    <cfRule type="cellIs" dxfId="281" priority="241" operator="lessThan">
      <formula>0</formula>
    </cfRule>
    <cfRule type="cellIs" dxfId="280" priority="242" operator="greaterThan">
      <formula>0</formula>
    </cfRule>
  </conditionalFormatting>
  <conditionalFormatting sqref="Z378:AB378">
    <cfRule type="cellIs" dxfId="279" priority="220" operator="greaterThan">
      <formula>0</formula>
    </cfRule>
    <cfRule type="cellIs" dxfId="278" priority="219" operator="lessThan">
      <formula>0</formula>
    </cfRule>
  </conditionalFormatting>
  <conditionalFormatting sqref="Z421:AB421">
    <cfRule type="cellIs" dxfId="277" priority="198" operator="greaterThan">
      <formula>0</formula>
    </cfRule>
    <cfRule type="cellIs" dxfId="276" priority="197" operator="lessThan">
      <formula>0</formula>
    </cfRule>
  </conditionalFormatting>
  <conditionalFormatting sqref="Z464:AB464">
    <cfRule type="cellIs" dxfId="275" priority="175" operator="lessThan">
      <formula>0</formula>
    </cfRule>
    <cfRule type="cellIs" dxfId="274" priority="176" operator="greaterThan">
      <formula>0</formula>
    </cfRule>
  </conditionalFormatting>
  <conditionalFormatting sqref="Z505:AB505">
    <cfRule type="cellIs" dxfId="273" priority="153" operator="lessThan">
      <formula>0</formula>
    </cfRule>
    <cfRule type="cellIs" dxfId="272" priority="154" operator="greaterThan">
      <formula>0</formula>
    </cfRule>
  </conditionalFormatting>
  <conditionalFormatting sqref="Z546:AB546">
    <cfRule type="cellIs" dxfId="271" priority="129" operator="lessThan">
      <formula>0</formula>
    </cfRule>
    <cfRule type="cellIs" dxfId="270" priority="130" operator="greaterThan">
      <formula>0</formula>
    </cfRule>
  </conditionalFormatting>
  <conditionalFormatting sqref="Z588:AB588">
    <cfRule type="cellIs" dxfId="269" priority="389" operator="lessThan">
      <formula>0</formula>
    </cfRule>
    <cfRule type="cellIs" dxfId="268" priority="390" operator="greaterThan">
      <formula>0</formula>
    </cfRule>
  </conditionalFormatting>
  <conditionalFormatting sqref="Z632:AB632">
    <cfRule type="cellIs" dxfId="267" priority="414" operator="greaterThan">
      <formula>0</formula>
    </cfRule>
    <cfRule type="cellIs" dxfId="266" priority="413" operator="lessThan">
      <formula>0</formula>
    </cfRule>
  </conditionalFormatting>
  <conditionalFormatting sqref="Z675:AB675">
    <cfRule type="cellIs" dxfId="265" priority="106" operator="greaterThan">
      <formula>0</formula>
    </cfRule>
    <cfRule type="cellIs" dxfId="264" priority="105" operator="lessThan">
      <formula>0</formula>
    </cfRule>
  </conditionalFormatting>
  <conditionalFormatting sqref="Z722:AB722">
    <cfRule type="cellIs" dxfId="263" priority="81" operator="lessThan">
      <formula>0</formula>
    </cfRule>
    <cfRule type="cellIs" dxfId="262" priority="82" operator="greaterThan">
      <formula>0</formula>
    </cfRule>
  </conditionalFormatting>
  <conditionalFormatting sqref="Z769:AB769">
    <cfRule type="cellIs" dxfId="261" priority="57" operator="lessThan">
      <formula>0</formula>
    </cfRule>
    <cfRule type="cellIs" dxfId="260" priority="58" operator="greaterThan">
      <formula>0</formula>
    </cfRule>
  </conditionalFormatting>
  <conditionalFormatting sqref="Z811:AB811">
    <cfRule type="cellIs" dxfId="259" priority="34" operator="greaterThan">
      <formula>0</formula>
    </cfRule>
    <cfRule type="cellIs" dxfId="258" priority="33" operator="lessThan">
      <formula>0</formula>
    </cfRule>
  </conditionalFormatting>
  <conditionalFormatting sqref="Z853:AB853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F38">
    <cfRule type="cellIs" dxfId="255" priority="449" operator="lessThan">
      <formula>0</formula>
    </cfRule>
    <cfRule type="cellIs" dxfId="254" priority="450" operator="greaterThan">
      <formula>0</formula>
    </cfRule>
  </conditionalFormatting>
  <conditionalFormatting sqref="AF84">
    <cfRule type="cellIs" dxfId="253" priority="439" operator="lessThan">
      <formula>0</formula>
    </cfRule>
    <cfRule type="cellIs" dxfId="252" priority="440" operator="greaterThan">
      <formula>0</formula>
    </cfRule>
  </conditionalFormatting>
  <conditionalFormatting sqref="AF128:AH128">
    <cfRule type="cellIs" dxfId="251" priority="354" operator="greaterThan">
      <formula>0</formula>
    </cfRule>
    <cfRule type="cellIs" dxfId="250" priority="353" operator="lessThan">
      <formula>0</formula>
    </cfRule>
  </conditionalFormatting>
  <conditionalFormatting sqref="AF169:AH169">
    <cfRule type="cellIs" dxfId="249" priority="331" operator="lessThan">
      <formula>0</formula>
    </cfRule>
    <cfRule type="cellIs" dxfId="248" priority="332" operator="greaterThan">
      <formula>0</formula>
    </cfRule>
  </conditionalFormatting>
  <conditionalFormatting sqref="AF211:AH211">
    <cfRule type="cellIs" dxfId="247" priority="309" operator="lessThan">
      <formula>0</formula>
    </cfRule>
    <cfRule type="cellIs" dxfId="246" priority="310" operator="greaterThan">
      <formula>0</formula>
    </cfRule>
  </conditionalFormatting>
  <conditionalFormatting sqref="AF255:AH255">
    <cfRule type="cellIs" dxfId="245" priority="287" operator="lessThan">
      <formula>0</formula>
    </cfRule>
    <cfRule type="cellIs" dxfId="244" priority="288" operator="greaterThan">
      <formula>0</formula>
    </cfRule>
  </conditionalFormatting>
  <conditionalFormatting sqref="AF296:AH296">
    <cfRule type="cellIs" dxfId="243" priority="265" operator="lessThan">
      <formula>0</formula>
    </cfRule>
    <cfRule type="cellIs" dxfId="242" priority="266" operator="greaterThan">
      <formula>0</formula>
    </cfRule>
  </conditionalFormatting>
  <conditionalFormatting sqref="AF336:AH336">
    <cfRule type="cellIs" dxfId="241" priority="244" operator="greaterThan">
      <formula>0</formula>
    </cfRule>
    <cfRule type="cellIs" dxfId="240" priority="243" operator="lessThan">
      <formula>0</formula>
    </cfRule>
  </conditionalFormatting>
  <conditionalFormatting sqref="AF378:AH378">
    <cfRule type="cellIs" dxfId="239" priority="221" operator="lessThan">
      <formula>0</formula>
    </cfRule>
    <cfRule type="cellIs" dxfId="238" priority="222" operator="greaterThan">
      <formula>0</formula>
    </cfRule>
  </conditionalFormatting>
  <conditionalFormatting sqref="AF421:AH421">
    <cfRule type="cellIs" dxfId="237" priority="199" operator="lessThan">
      <formula>0</formula>
    </cfRule>
    <cfRule type="cellIs" dxfId="236" priority="200" operator="greaterThan">
      <formula>0</formula>
    </cfRule>
  </conditionalFormatting>
  <conditionalFormatting sqref="AF464:AH464">
    <cfRule type="cellIs" dxfId="235" priority="178" operator="greaterThan">
      <formula>0</formula>
    </cfRule>
    <cfRule type="cellIs" dxfId="234" priority="177" operator="lessThan">
      <formula>0</formula>
    </cfRule>
  </conditionalFormatting>
  <conditionalFormatting sqref="AF505:AH505">
    <cfRule type="cellIs" dxfId="233" priority="156" operator="greaterThan">
      <formula>0</formula>
    </cfRule>
    <cfRule type="cellIs" dxfId="232" priority="155" operator="lessThan">
      <formula>0</formula>
    </cfRule>
  </conditionalFormatting>
  <conditionalFormatting sqref="AF546:AH546">
    <cfRule type="cellIs" dxfId="231" priority="132" operator="greaterThan">
      <formula>0</formula>
    </cfRule>
    <cfRule type="cellIs" dxfId="230" priority="131" operator="lessThan">
      <formula>0</formula>
    </cfRule>
  </conditionalFormatting>
  <conditionalFormatting sqref="AF588:AH588">
    <cfRule type="cellIs" dxfId="229" priority="392" operator="greaterThan">
      <formula>0</formula>
    </cfRule>
    <cfRule type="cellIs" dxfId="228" priority="391" operator="lessThan">
      <formula>0</formula>
    </cfRule>
  </conditionalFormatting>
  <conditionalFormatting sqref="AF632:AH632">
    <cfRule type="cellIs" dxfId="227" priority="415" operator="lessThan">
      <formula>0</formula>
    </cfRule>
    <cfRule type="cellIs" dxfId="226" priority="416" operator="greaterThan">
      <formula>0</formula>
    </cfRule>
  </conditionalFormatting>
  <conditionalFormatting sqref="AF675:AH675">
    <cfRule type="cellIs" dxfId="225" priority="108" operator="greaterThan">
      <formula>0</formula>
    </cfRule>
    <cfRule type="cellIs" dxfId="224" priority="107" operator="lessThan">
      <formula>0</formula>
    </cfRule>
  </conditionalFormatting>
  <conditionalFormatting sqref="AF722:AH722">
    <cfRule type="cellIs" dxfId="223" priority="84" operator="greaterThan">
      <formula>0</formula>
    </cfRule>
    <cfRule type="cellIs" dxfId="222" priority="83" operator="lessThan">
      <formula>0</formula>
    </cfRule>
  </conditionalFormatting>
  <conditionalFormatting sqref="AF769:AH769">
    <cfRule type="cellIs" dxfId="221" priority="60" operator="greaterThan">
      <formula>0</formula>
    </cfRule>
    <cfRule type="cellIs" dxfId="220" priority="59" operator="lessThan">
      <formula>0</formula>
    </cfRule>
  </conditionalFormatting>
  <conditionalFormatting sqref="AF811:AH811">
    <cfRule type="cellIs" dxfId="219" priority="35" operator="lessThan">
      <formula>0</formula>
    </cfRule>
    <cfRule type="cellIs" dxfId="218" priority="36" operator="greaterThan">
      <formula>0</formula>
    </cfRule>
  </conditionalFormatting>
  <conditionalFormatting sqref="AF853:AH853">
    <cfRule type="cellIs" dxfId="217" priority="11" operator="lessThan">
      <formula>0</formula>
    </cfRule>
    <cfRule type="cellIs" dxfId="216" priority="12" operator="greaterThan">
      <formula>0</formula>
    </cfRule>
  </conditionalFormatting>
  <conditionalFormatting sqref="AL128:AN128">
    <cfRule type="cellIs" dxfId="215" priority="356" operator="greaterThan">
      <formula>0</formula>
    </cfRule>
    <cfRule type="cellIs" dxfId="214" priority="355" operator="lessThan">
      <formula>0</formula>
    </cfRule>
  </conditionalFormatting>
  <conditionalFormatting sqref="AL169:AN169">
    <cfRule type="cellIs" dxfId="213" priority="334" operator="greaterThan">
      <formula>0</formula>
    </cfRule>
    <cfRule type="cellIs" dxfId="212" priority="333" operator="lessThan">
      <formula>0</formula>
    </cfRule>
  </conditionalFormatting>
  <conditionalFormatting sqref="AL211:AN211">
    <cfRule type="cellIs" dxfId="211" priority="311" operator="lessThan">
      <formula>0</formula>
    </cfRule>
    <cfRule type="cellIs" dxfId="210" priority="312" operator="greaterThan">
      <formula>0</formula>
    </cfRule>
  </conditionalFormatting>
  <conditionalFormatting sqref="AL255:AN255">
    <cfRule type="cellIs" dxfId="209" priority="290" operator="greaterThan">
      <formula>0</formula>
    </cfRule>
    <cfRule type="cellIs" dxfId="208" priority="289" operator="lessThan">
      <formula>0</formula>
    </cfRule>
  </conditionalFormatting>
  <conditionalFormatting sqref="AL296:AN296">
    <cfRule type="cellIs" dxfId="207" priority="268" operator="greaterThan">
      <formula>0</formula>
    </cfRule>
    <cfRule type="cellIs" dxfId="206" priority="267" operator="lessThan">
      <formula>0</formula>
    </cfRule>
  </conditionalFormatting>
  <conditionalFormatting sqref="AL336:AN336">
    <cfRule type="cellIs" dxfId="205" priority="245" operator="lessThan">
      <formula>0</formula>
    </cfRule>
    <cfRule type="cellIs" dxfId="204" priority="246" operator="greaterThan">
      <formula>0</formula>
    </cfRule>
  </conditionalFormatting>
  <conditionalFormatting sqref="AL378:AN378">
    <cfRule type="cellIs" dxfId="203" priority="224" operator="greaterThan">
      <formula>0</formula>
    </cfRule>
    <cfRule type="cellIs" dxfId="202" priority="223" operator="lessThan">
      <formula>0</formula>
    </cfRule>
  </conditionalFormatting>
  <conditionalFormatting sqref="AL421:AN421">
    <cfRule type="cellIs" dxfId="201" priority="201" operator="lessThan">
      <formula>0</formula>
    </cfRule>
    <cfRule type="cellIs" dxfId="200" priority="202" operator="greaterThan">
      <formula>0</formula>
    </cfRule>
  </conditionalFormatting>
  <conditionalFormatting sqref="AL464:AN464">
    <cfRule type="cellIs" dxfId="199" priority="179" operator="lessThan">
      <formula>0</formula>
    </cfRule>
    <cfRule type="cellIs" dxfId="198" priority="180" operator="greaterThan">
      <formula>0</formula>
    </cfRule>
  </conditionalFormatting>
  <conditionalFormatting sqref="AL505:AN505">
    <cfRule type="cellIs" dxfId="197" priority="157" operator="lessThan">
      <formula>0</formula>
    </cfRule>
    <cfRule type="cellIs" dxfId="196" priority="158" operator="greaterThan">
      <formula>0</formula>
    </cfRule>
  </conditionalFormatting>
  <conditionalFormatting sqref="AL546:AN546">
    <cfRule type="cellIs" dxfId="195" priority="134" operator="greaterThan">
      <formula>0</formula>
    </cfRule>
    <cfRule type="cellIs" dxfId="194" priority="133" operator="lessThan">
      <formula>0</formula>
    </cfRule>
  </conditionalFormatting>
  <conditionalFormatting sqref="AL588:AN588">
    <cfRule type="cellIs" dxfId="193" priority="394" operator="greaterThan">
      <formula>0</formula>
    </cfRule>
    <cfRule type="cellIs" dxfId="192" priority="393" operator="lessThan">
      <formula>0</formula>
    </cfRule>
  </conditionalFormatting>
  <conditionalFormatting sqref="AL632:AN632">
    <cfRule type="cellIs" dxfId="191" priority="417" operator="lessThan">
      <formula>0</formula>
    </cfRule>
    <cfRule type="cellIs" dxfId="190" priority="418" operator="greaterThan">
      <formula>0</formula>
    </cfRule>
  </conditionalFormatting>
  <conditionalFormatting sqref="AL675:AN675">
    <cfRule type="cellIs" dxfId="189" priority="109" operator="lessThan">
      <formula>0</formula>
    </cfRule>
    <cfRule type="cellIs" dxfId="188" priority="110" operator="greaterThan">
      <formula>0</formula>
    </cfRule>
  </conditionalFormatting>
  <conditionalFormatting sqref="AL722:AN722">
    <cfRule type="cellIs" dxfId="187" priority="85" operator="lessThan">
      <formula>0</formula>
    </cfRule>
    <cfRule type="cellIs" dxfId="186" priority="86" operator="greaterThan">
      <formula>0</formula>
    </cfRule>
  </conditionalFormatting>
  <conditionalFormatting sqref="AL769:AN769">
    <cfRule type="cellIs" dxfId="185" priority="61" operator="lessThan">
      <formula>0</formula>
    </cfRule>
    <cfRule type="cellIs" dxfId="184" priority="62" operator="greaterThan">
      <formula>0</formula>
    </cfRule>
  </conditionalFormatting>
  <conditionalFormatting sqref="AL811:AN811">
    <cfRule type="cellIs" dxfId="183" priority="37" operator="lessThan">
      <formula>0</formula>
    </cfRule>
    <cfRule type="cellIs" dxfId="182" priority="38" operator="greaterThan">
      <formula>0</formula>
    </cfRule>
  </conditionalFormatting>
  <conditionalFormatting sqref="AL853:AN853">
    <cfRule type="cellIs" dxfId="181" priority="14" operator="greaterThan">
      <formula>0</formula>
    </cfRule>
    <cfRule type="cellIs" dxfId="180" priority="13" operator="lessThan">
      <formula>0</formula>
    </cfRule>
  </conditionalFormatting>
  <conditionalFormatting sqref="AR128:AT128">
    <cfRule type="cellIs" dxfId="179" priority="358" operator="greaterThan">
      <formula>0</formula>
    </cfRule>
    <cfRule type="cellIs" dxfId="178" priority="357" operator="lessThan">
      <formula>0</formula>
    </cfRule>
  </conditionalFormatting>
  <conditionalFormatting sqref="AR169:AT169">
    <cfRule type="cellIs" dxfId="177" priority="335" operator="lessThan">
      <formula>0</formula>
    </cfRule>
    <cfRule type="cellIs" dxfId="176" priority="336" operator="greaterThan">
      <formula>0</formula>
    </cfRule>
  </conditionalFormatting>
  <conditionalFormatting sqref="AR211:AT211">
    <cfRule type="cellIs" dxfId="175" priority="314" operator="greaterThan">
      <formula>0</formula>
    </cfRule>
    <cfRule type="cellIs" dxfId="174" priority="313" operator="lessThan">
      <formula>0</formula>
    </cfRule>
  </conditionalFormatting>
  <conditionalFormatting sqref="AR255:AT255">
    <cfRule type="cellIs" dxfId="173" priority="291" operator="lessThan">
      <formula>0</formula>
    </cfRule>
    <cfRule type="cellIs" dxfId="172" priority="292" operator="greaterThan">
      <formula>0</formula>
    </cfRule>
  </conditionalFormatting>
  <conditionalFormatting sqref="AR296:AT296">
    <cfRule type="cellIs" dxfId="171" priority="269" operator="lessThan">
      <formula>0</formula>
    </cfRule>
    <cfRule type="cellIs" dxfId="170" priority="270" operator="greaterThan">
      <formula>0</formula>
    </cfRule>
  </conditionalFormatting>
  <conditionalFormatting sqref="AR336:AT336">
    <cfRule type="cellIs" dxfId="169" priority="248" operator="greaterThan">
      <formula>0</formula>
    </cfRule>
    <cfRule type="cellIs" dxfId="168" priority="247" operator="lessThan">
      <formula>0</formula>
    </cfRule>
  </conditionalFormatting>
  <conditionalFormatting sqref="AR378:AT378">
    <cfRule type="cellIs" dxfId="167" priority="226" operator="greaterThan">
      <formula>0</formula>
    </cfRule>
    <cfRule type="cellIs" dxfId="166" priority="225" operator="lessThan">
      <formula>0</formula>
    </cfRule>
  </conditionalFormatting>
  <conditionalFormatting sqref="AR421:AT421">
    <cfRule type="cellIs" dxfId="165" priority="203" operator="lessThan">
      <formula>0</formula>
    </cfRule>
    <cfRule type="cellIs" dxfId="164" priority="204" operator="greaterThan">
      <formula>0</formula>
    </cfRule>
  </conditionalFormatting>
  <conditionalFormatting sqref="AR464:AT464">
    <cfRule type="cellIs" dxfId="163" priority="182" operator="greaterThan">
      <formula>0</formula>
    </cfRule>
    <cfRule type="cellIs" dxfId="162" priority="181" operator="lessThan">
      <formula>0</formula>
    </cfRule>
  </conditionalFormatting>
  <conditionalFormatting sqref="AR505:AT505">
    <cfRule type="cellIs" dxfId="161" priority="160" operator="greaterThan">
      <formula>0</formula>
    </cfRule>
    <cfRule type="cellIs" dxfId="160" priority="159" operator="lessThan">
      <formula>0</formula>
    </cfRule>
  </conditionalFormatting>
  <conditionalFormatting sqref="AR546:AT546">
    <cfRule type="cellIs" dxfId="159" priority="135" operator="lessThan">
      <formula>0</formula>
    </cfRule>
    <cfRule type="cellIs" dxfId="158" priority="136" operator="greaterThan">
      <formula>0</formula>
    </cfRule>
  </conditionalFormatting>
  <conditionalFormatting sqref="AR588:AT588">
    <cfRule type="cellIs" dxfId="157" priority="395" operator="lessThan">
      <formula>0</formula>
    </cfRule>
    <cfRule type="cellIs" dxfId="156" priority="396" operator="greaterThan">
      <formula>0</formula>
    </cfRule>
  </conditionalFormatting>
  <conditionalFormatting sqref="AR632:AT632">
    <cfRule type="cellIs" dxfId="155" priority="419" operator="lessThan">
      <formula>0</formula>
    </cfRule>
    <cfRule type="cellIs" dxfId="154" priority="420" operator="greaterThan">
      <formula>0</formula>
    </cfRule>
  </conditionalFormatting>
  <conditionalFormatting sqref="AR675:AT675">
    <cfRule type="cellIs" dxfId="153" priority="111" operator="lessThan">
      <formula>0</formula>
    </cfRule>
    <cfRule type="cellIs" dxfId="152" priority="112" operator="greaterThan">
      <formula>0</formula>
    </cfRule>
  </conditionalFormatting>
  <conditionalFormatting sqref="AR722:AT722">
    <cfRule type="cellIs" dxfId="151" priority="88" operator="greaterThan">
      <formula>0</formula>
    </cfRule>
    <cfRule type="cellIs" dxfId="150" priority="87" operator="lessThan">
      <formula>0</formula>
    </cfRule>
  </conditionalFormatting>
  <conditionalFormatting sqref="AR769:AT769">
    <cfRule type="cellIs" dxfId="149" priority="63" operator="lessThan">
      <formula>0</formula>
    </cfRule>
    <cfRule type="cellIs" dxfId="148" priority="64" operator="greaterThan">
      <formula>0</formula>
    </cfRule>
  </conditionalFormatting>
  <conditionalFormatting sqref="AR811:AT811">
    <cfRule type="cellIs" dxfId="147" priority="39" operator="lessThan">
      <formula>0</formula>
    </cfRule>
    <cfRule type="cellIs" dxfId="146" priority="40" operator="greaterThan">
      <formula>0</formula>
    </cfRule>
  </conditionalFormatting>
  <conditionalFormatting sqref="AR853:AT853">
    <cfRule type="cellIs" dxfId="145" priority="16" operator="greaterThan">
      <formula>0</formula>
    </cfRule>
    <cfRule type="cellIs" dxfId="144" priority="15" operator="lessThan">
      <formula>0</formula>
    </cfRule>
  </conditionalFormatting>
  <conditionalFormatting sqref="AX128:AZ128">
    <cfRule type="cellIs" dxfId="143" priority="360" operator="greaterThan">
      <formula>0</formula>
    </cfRule>
    <cfRule type="cellIs" dxfId="142" priority="359" operator="lessThan">
      <formula>0</formula>
    </cfRule>
  </conditionalFormatting>
  <conditionalFormatting sqref="AX169:AZ169">
    <cfRule type="cellIs" dxfId="141" priority="338" operator="greaterThan">
      <formula>0</formula>
    </cfRule>
    <cfRule type="cellIs" dxfId="140" priority="337" operator="lessThan">
      <formula>0</formula>
    </cfRule>
  </conditionalFormatting>
  <conditionalFormatting sqref="AX211:AZ211">
    <cfRule type="cellIs" dxfId="139" priority="315" operator="lessThan">
      <formula>0</formula>
    </cfRule>
    <cfRule type="cellIs" dxfId="138" priority="316" operator="greaterThan">
      <formula>0</formula>
    </cfRule>
  </conditionalFormatting>
  <conditionalFormatting sqref="AX255:AZ255">
    <cfRule type="cellIs" dxfId="137" priority="294" operator="greaterThan">
      <formula>0</formula>
    </cfRule>
    <cfRule type="cellIs" dxfId="136" priority="293" operator="lessThan">
      <formula>0</formula>
    </cfRule>
  </conditionalFormatting>
  <conditionalFormatting sqref="AX296:AZ296">
    <cfRule type="cellIs" dxfId="135" priority="271" operator="lessThan">
      <formula>0</formula>
    </cfRule>
    <cfRule type="cellIs" dxfId="134" priority="272" operator="greaterThan">
      <formula>0</formula>
    </cfRule>
  </conditionalFormatting>
  <conditionalFormatting sqref="AX336:AZ336">
    <cfRule type="cellIs" dxfId="133" priority="250" operator="greaterThan">
      <formula>0</formula>
    </cfRule>
    <cfRule type="cellIs" dxfId="132" priority="249" operator="lessThan">
      <formula>0</formula>
    </cfRule>
  </conditionalFormatting>
  <conditionalFormatting sqref="AX378:AZ378">
    <cfRule type="cellIs" dxfId="131" priority="227" operator="lessThan">
      <formula>0</formula>
    </cfRule>
    <cfRule type="cellIs" dxfId="130" priority="228" operator="greaterThan">
      <formula>0</formula>
    </cfRule>
  </conditionalFormatting>
  <conditionalFormatting sqref="AX421:AZ421">
    <cfRule type="cellIs" dxfId="129" priority="206" operator="greaterThan">
      <formula>0</formula>
    </cfRule>
    <cfRule type="cellIs" dxfId="128" priority="205" operator="lessThan">
      <formula>0</formula>
    </cfRule>
  </conditionalFormatting>
  <conditionalFormatting sqref="AX464:AZ464">
    <cfRule type="cellIs" dxfId="127" priority="184" operator="greaterThan">
      <formula>0</formula>
    </cfRule>
    <cfRule type="cellIs" dxfId="126" priority="183" operator="lessThan">
      <formula>0</formula>
    </cfRule>
  </conditionalFormatting>
  <conditionalFormatting sqref="AX505:AZ505">
    <cfRule type="cellIs" dxfId="125" priority="161" operator="lessThan">
      <formula>0</formula>
    </cfRule>
    <cfRule type="cellIs" dxfId="124" priority="162" operator="greaterThan">
      <formula>0</formula>
    </cfRule>
  </conditionalFormatting>
  <conditionalFormatting sqref="AX546:AZ546">
    <cfRule type="cellIs" dxfId="123" priority="138" operator="greaterThan">
      <formula>0</formula>
    </cfRule>
    <cfRule type="cellIs" dxfId="122" priority="137" operator="lessThan">
      <formula>0</formula>
    </cfRule>
  </conditionalFormatting>
  <conditionalFormatting sqref="AX588:AZ588">
    <cfRule type="cellIs" dxfId="121" priority="398" operator="greaterThan">
      <formula>0</formula>
    </cfRule>
    <cfRule type="cellIs" dxfId="120" priority="397" operator="lessThan">
      <formula>0</formula>
    </cfRule>
  </conditionalFormatting>
  <conditionalFormatting sqref="AX632:AZ632">
    <cfRule type="cellIs" dxfId="119" priority="421" operator="lessThan">
      <formula>0</formula>
    </cfRule>
    <cfRule type="cellIs" dxfId="118" priority="422" operator="greaterThan">
      <formula>0</formula>
    </cfRule>
  </conditionalFormatting>
  <conditionalFormatting sqref="AX675:AZ675">
    <cfRule type="cellIs" dxfId="117" priority="113" operator="lessThan">
      <formula>0</formula>
    </cfRule>
    <cfRule type="cellIs" dxfId="116" priority="114" operator="greaterThan">
      <formula>0</formula>
    </cfRule>
  </conditionalFormatting>
  <conditionalFormatting sqref="AX722:AZ722">
    <cfRule type="cellIs" dxfId="115" priority="89" operator="lessThan">
      <formula>0</formula>
    </cfRule>
    <cfRule type="cellIs" dxfId="114" priority="90" operator="greaterThan">
      <formula>0</formula>
    </cfRule>
  </conditionalFormatting>
  <conditionalFormatting sqref="AX769:AZ769">
    <cfRule type="cellIs" dxfId="113" priority="66" operator="greaterThan">
      <formula>0</formula>
    </cfRule>
    <cfRule type="cellIs" dxfId="112" priority="65" operator="lessThan">
      <formula>0</formula>
    </cfRule>
  </conditionalFormatting>
  <conditionalFormatting sqref="AX811:AZ811">
    <cfRule type="cellIs" dxfId="111" priority="41" operator="lessThan">
      <formula>0</formula>
    </cfRule>
    <cfRule type="cellIs" dxfId="110" priority="42" operator="greaterThan">
      <formula>0</formula>
    </cfRule>
  </conditionalFormatting>
  <conditionalFormatting sqref="AX853:AZ853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BD128:BF128">
    <cfRule type="cellIs" dxfId="107" priority="361" operator="lessThan">
      <formula>0</formula>
    </cfRule>
    <cfRule type="cellIs" dxfId="106" priority="362" operator="greaterThan">
      <formula>0</formula>
    </cfRule>
  </conditionalFormatting>
  <conditionalFormatting sqref="BD169:BF169">
    <cfRule type="cellIs" dxfId="105" priority="339" operator="lessThan">
      <formula>0</formula>
    </cfRule>
    <cfRule type="cellIs" dxfId="104" priority="340" operator="greaterThan">
      <formula>0</formula>
    </cfRule>
  </conditionalFormatting>
  <conditionalFormatting sqref="BD211:BF211">
    <cfRule type="cellIs" dxfId="103" priority="318" operator="greaterThan">
      <formula>0</formula>
    </cfRule>
    <cfRule type="cellIs" dxfId="102" priority="317" operator="lessThan">
      <formula>0</formula>
    </cfRule>
  </conditionalFormatting>
  <conditionalFormatting sqref="BD255:BF255">
    <cfRule type="cellIs" dxfId="101" priority="295" operator="lessThan">
      <formula>0</formula>
    </cfRule>
    <cfRule type="cellIs" dxfId="100" priority="296" operator="greaterThan">
      <formula>0</formula>
    </cfRule>
  </conditionalFormatting>
  <conditionalFormatting sqref="BD296:BF296">
    <cfRule type="cellIs" dxfId="99" priority="273" operator="lessThan">
      <formula>0</formula>
    </cfRule>
    <cfRule type="cellIs" dxfId="98" priority="274" operator="greaterThan">
      <formula>0</formula>
    </cfRule>
  </conditionalFormatting>
  <conditionalFormatting sqref="BD336:BF336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BD378:BF378">
    <cfRule type="cellIs" dxfId="95" priority="230" operator="greaterThan">
      <formula>0</formula>
    </cfRule>
    <cfRule type="cellIs" dxfId="94" priority="229" operator="lessThan">
      <formula>0</formula>
    </cfRule>
  </conditionalFormatting>
  <conditionalFormatting sqref="BD421:BF421">
    <cfRule type="cellIs" dxfId="93" priority="207" operator="lessThan">
      <formula>0</formula>
    </cfRule>
    <cfRule type="cellIs" dxfId="92" priority="208" operator="greaterThan">
      <formula>0</formula>
    </cfRule>
  </conditionalFormatting>
  <conditionalFormatting sqref="BD464:BF464">
    <cfRule type="cellIs" dxfId="91" priority="186" operator="greaterThan">
      <formula>0</formula>
    </cfRule>
    <cfRule type="cellIs" dxfId="90" priority="185" operator="lessThan">
      <formula>0</formula>
    </cfRule>
  </conditionalFormatting>
  <conditionalFormatting sqref="BD505:BF505">
    <cfRule type="cellIs" dxfId="89" priority="163" operator="lessThan">
      <formula>0</formula>
    </cfRule>
    <cfRule type="cellIs" dxfId="88" priority="164" operator="greaterThan">
      <formula>0</formula>
    </cfRule>
  </conditionalFormatting>
  <conditionalFormatting sqref="BD546:BF546">
    <cfRule type="cellIs" dxfId="87" priority="140" operator="greaterThan">
      <formula>0</formula>
    </cfRule>
    <cfRule type="cellIs" dxfId="86" priority="139" operator="lessThan">
      <formula>0</formula>
    </cfRule>
  </conditionalFormatting>
  <conditionalFormatting sqref="BD588:BF588">
    <cfRule type="cellIs" dxfId="85" priority="399" operator="lessThan">
      <formula>0</formula>
    </cfRule>
    <cfRule type="cellIs" dxfId="84" priority="400" operator="greaterThan">
      <formula>0</formula>
    </cfRule>
  </conditionalFormatting>
  <conditionalFormatting sqref="BD632:BF632">
    <cfRule type="cellIs" dxfId="83" priority="424" operator="greaterThan">
      <formula>0</formula>
    </cfRule>
    <cfRule type="cellIs" dxfId="82" priority="423" operator="lessThan">
      <formula>0</formula>
    </cfRule>
  </conditionalFormatting>
  <conditionalFormatting sqref="BD675:BF675">
    <cfRule type="cellIs" dxfId="81" priority="116" operator="greaterThan">
      <formula>0</formula>
    </cfRule>
    <cfRule type="cellIs" dxfId="80" priority="115" operator="lessThan">
      <formula>0</formula>
    </cfRule>
  </conditionalFormatting>
  <conditionalFormatting sqref="BD722:BF722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BD769:BF769">
    <cfRule type="cellIs" dxfId="77" priority="68" operator="greaterThan">
      <formula>0</formula>
    </cfRule>
    <cfRule type="cellIs" dxfId="76" priority="67" operator="lessThan">
      <formula>0</formula>
    </cfRule>
  </conditionalFormatting>
  <conditionalFormatting sqref="BD811:BF811">
    <cfRule type="cellIs" dxfId="75" priority="44" operator="greaterThan">
      <formula>0</formula>
    </cfRule>
    <cfRule type="cellIs" dxfId="74" priority="43" operator="lessThan">
      <formula>0</formula>
    </cfRule>
  </conditionalFormatting>
  <conditionalFormatting sqref="BD853:BF853">
    <cfRule type="cellIs" dxfId="73" priority="19" operator="lessThan">
      <formula>0</formula>
    </cfRule>
    <cfRule type="cellIs" dxfId="72" priority="20" operator="greaterThan">
      <formula>0</formula>
    </cfRule>
  </conditionalFormatting>
  <conditionalFormatting sqref="BJ128:BL128">
    <cfRule type="cellIs" dxfId="71" priority="364" operator="greaterThan">
      <formula>0</formula>
    </cfRule>
    <cfRule type="cellIs" dxfId="70" priority="363" operator="lessThan">
      <formula>0</formula>
    </cfRule>
  </conditionalFormatting>
  <conditionalFormatting sqref="BJ169:BL169">
    <cfRule type="cellIs" dxfId="69" priority="342" operator="greaterThan">
      <formula>0</formula>
    </cfRule>
    <cfRule type="cellIs" dxfId="68" priority="341" operator="lessThan">
      <formula>0</formula>
    </cfRule>
  </conditionalFormatting>
  <conditionalFormatting sqref="BJ211:BL211">
    <cfRule type="cellIs" dxfId="67" priority="319" operator="lessThan">
      <formula>0</formula>
    </cfRule>
    <cfRule type="cellIs" dxfId="66" priority="320" operator="greaterThan">
      <formula>0</formula>
    </cfRule>
  </conditionalFormatting>
  <conditionalFormatting sqref="BJ255:BL255">
    <cfRule type="cellIs" dxfId="65" priority="298" operator="greaterThan">
      <formula>0</formula>
    </cfRule>
    <cfRule type="cellIs" dxfId="64" priority="297" operator="lessThan">
      <formula>0</formula>
    </cfRule>
  </conditionalFormatting>
  <conditionalFormatting sqref="BJ296:BL296">
    <cfRule type="cellIs" dxfId="63" priority="275" operator="lessThan">
      <formula>0</formula>
    </cfRule>
    <cfRule type="cellIs" dxfId="62" priority="276" operator="greaterThan">
      <formula>0</formula>
    </cfRule>
  </conditionalFormatting>
  <conditionalFormatting sqref="BJ336:BL336">
    <cfRule type="cellIs" dxfId="61" priority="253" operator="lessThan">
      <formula>0</formula>
    </cfRule>
    <cfRule type="cellIs" dxfId="60" priority="254" operator="greaterThan">
      <formula>0</formula>
    </cfRule>
  </conditionalFormatting>
  <conditionalFormatting sqref="BJ378:BL378">
    <cfRule type="cellIs" dxfId="59" priority="232" operator="greaterThan">
      <formula>0</formula>
    </cfRule>
    <cfRule type="cellIs" dxfId="58" priority="231" operator="lessThan">
      <formula>0</formula>
    </cfRule>
  </conditionalFormatting>
  <conditionalFormatting sqref="BJ421:BL421">
    <cfRule type="cellIs" dxfId="57" priority="210" operator="greaterThan">
      <formula>0</formula>
    </cfRule>
    <cfRule type="cellIs" dxfId="56" priority="209" operator="lessThan">
      <formula>0</formula>
    </cfRule>
  </conditionalFormatting>
  <conditionalFormatting sqref="BJ464:BL464">
    <cfRule type="cellIs" dxfId="55" priority="187" operator="lessThan">
      <formula>0</formula>
    </cfRule>
    <cfRule type="cellIs" dxfId="54" priority="188" operator="greaterThan">
      <formula>0</formula>
    </cfRule>
  </conditionalFormatting>
  <conditionalFormatting sqref="BJ505:BL505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BJ546:BL546">
    <cfRule type="cellIs" dxfId="51" priority="141" operator="lessThan">
      <formula>0</formula>
    </cfRule>
    <cfRule type="cellIs" dxfId="50" priority="142" operator="greaterThan">
      <formula>0</formula>
    </cfRule>
  </conditionalFormatting>
  <conditionalFormatting sqref="BJ588:BL588">
    <cfRule type="cellIs" dxfId="49" priority="401" operator="lessThan">
      <formula>0</formula>
    </cfRule>
    <cfRule type="cellIs" dxfId="48" priority="402" operator="greaterThan">
      <formula>0</formula>
    </cfRule>
  </conditionalFormatting>
  <conditionalFormatting sqref="BJ632:BL632">
    <cfRule type="cellIs" dxfId="47" priority="425" operator="lessThan">
      <formula>0</formula>
    </cfRule>
    <cfRule type="cellIs" dxfId="46" priority="426" operator="greaterThan">
      <formula>0</formula>
    </cfRule>
  </conditionalFormatting>
  <conditionalFormatting sqref="BJ675:BL675">
    <cfRule type="cellIs" dxfId="45" priority="117" operator="lessThan">
      <formula>0</formula>
    </cfRule>
    <cfRule type="cellIs" dxfId="44" priority="118" operator="greaterThan">
      <formula>0</formula>
    </cfRule>
  </conditionalFormatting>
  <conditionalFormatting sqref="BJ722:BL722">
    <cfRule type="cellIs" dxfId="43" priority="94" operator="greaterThan">
      <formula>0</formula>
    </cfRule>
    <cfRule type="cellIs" dxfId="42" priority="93" operator="lessThan">
      <formula>0</formula>
    </cfRule>
  </conditionalFormatting>
  <conditionalFormatting sqref="BJ769:BL769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BJ811:BL811">
    <cfRule type="cellIs" dxfId="39" priority="25" operator="lessThan">
      <formula>0</formula>
    </cfRule>
    <cfRule type="cellIs" dxfId="38" priority="26" operator="greaterThan">
      <formula>0</formula>
    </cfRule>
  </conditionalFormatting>
  <conditionalFormatting sqref="BJ853:BL853">
    <cfRule type="cellIs" dxfId="37" priority="2" operator="greaterThan">
      <formula>0</formula>
    </cfRule>
    <cfRule type="cellIs" dxfId="36" priority="1" operator="lessThan">
      <formula>0</formula>
    </cfRule>
  </conditionalFormatting>
  <conditionalFormatting sqref="BP128:BR128">
    <cfRule type="cellIs" dxfId="35" priority="366" operator="greaterThan">
      <formula>0</formula>
    </cfRule>
    <cfRule type="cellIs" dxfId="34" priority="365" operator="lessThan">
      <formula>0</formula>
    </cfRule>
  </conditionalFormatting>
  <conditionalFormatting sqref="BP169:BR169">
    <cfRule type="cellIs" dxfId="33" priority="344" operator="greaterThan">
      <formula>0</formula>
    </cfRule>
    <cfRule type="cellIs" dxfId="32" priority="343" operator="lessThan">
      <formula>0</formula>
    </cfRule>
  </conditionalFormatting>
  <conditionalFormatting sqref="BP211:BR211">
    <cfRule type="cellIs" dxfId="31" priority="322" operator="greaterThan">
      <formula>0</formula>
    </cfRule>
    <cfRule type="cellIs" dxfId="30" priority="321" operator="lessThan">
      <formula>0</formula>
    </cfRule>
  </conditionalFormatting>
  <conditionalFormatting sqref="BP255:BR255">
    <cfRule type="cellIs" dxfId="29" priority="300" operator="greaterThan">
      <formula>0</formula>
    </cfRule>
    <cfRule type="cellIs" dxfId="28" priority="299" operator="lessThan">
      <formula>0</formula>
    </cfRule>
  </conditionalFormatting>
  <conditionalFormatting sqref="BP296:BR296">
    <cfRule type="cellIs" dxfId="27" priority="278" operator="greaterThan">
      <formula>0</formula>
    </cfRule>
    <cfRule type="cellIs" dxfId="26" priority="277" operator="lessThan">
      <formula>0</formula>
    </cfRule>
  </conditionalFormatting>
  <conditionalFormatting sqref="BP336:BR336">
    <cfRule type="cellIs" dxfId="25" priority="255" operator="lessThan">
      <formula>0</formula>
    </cfRule>
    <cfRule type="cellIs" dxfId="24" priority="256" operator="greaterThan">
      <formula>0</formula>
    </cfRule>
  </conditionalFormatting>
  <conditionalFormatting sqref="BP378:BR378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BP421:BR421">
    <cfRule type="cellIs" dxfId="21" priority="212" operator="greaterThan">
      <formula>0</formula>
    </cfRule>
    <cfRule type="cellIs" dxfId="20" priority="211" operator="lessThan">
      <formula>0</formula>
    </cfRule>
  </conditionalFormatting>
  <conditionalFormatting sqref="BP464:BR464">
    <cfRule type="cellIs" dxfId="19" priority="190" operator="greaterThan">
      <formula>0</formula>
    </cfRule>
    <cfRule type="cellIs" dxfId="18" priority="189" operator="lessThan">
      <formula>0</formula>
    </cfRule>
  </conditionalFormatting>
  <conditionalFormatting sqref="BP505:BR505">
    <cfRule type="cellIs" dxfId="17" priority="167" operator="lessThan">
      <formula>0</formula>
    </cfRule>
    <cfRule type="cellIs" dxfId="16" priority="168" operator="greaterThan">
      <formula>0</formula>
    </cfRule>
  </conditionalFormatting>
  <conditionalFormatting sqref="BP546:BR546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88:BR588">
    <cfRule type="cellIs" dxfId="13" priority="404" operator="greaterThan">
      <formula>0</formula>
    </cfRule>
    <cfRule type="cellIs" dxfId="12" priority="403" operator="lessThan">
      <formula>0</formula>
    </cfRule>
  </conditionalFormatting>
  <conditionalFormatting sqref="BP632:BR632">
    <cfRule type="cellIs" dxfId="11" priority="427" operator="lessThan">
      <formula>0</formula>
    </cfRule>
    <cfRule type="cellIs" dxfId="10" priority="428" operator="greaterThan">
      <formula>0</formula>
    </cfRule>
  </conditionalFormatting>
  <conditionalFormatting sqref="BP675:BR675">
    <cfRule type="cellIs" dxfId="9" priority="120" operator="greaterThan">
      <formula>0</formula>
    </cfRule>
    <cfRule type="cellIs" dxfId="8" priority="119" operator="lessThan">
      <formula>0</formula>
    </cfRule>
  </conditionalFormatting>
  <conditionalFormatting sqref="BP722:BR722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69:BR769">
    <cfRule type="cellIs" dxfId="5" priority="72" operator="greaterThan">
      <formula>0</formula>
    </cfRule>
    <cfRule type="cellIs" dxfId="4" priority="71" operator="lessThan">
      <formula>0</formula>
    </cfRule>
  </conditionalFormatting>
  <conditionalFormatting sqref="BP811:BR811">
    <cfRule type="cellIs" dxfId="3" priority="46" operator="greaterThan">
      <formula>0</formula>
    </cfRule>
    <cfRule type="cellIs" dxfId="2" priority="45" operator="lessThan">
      <formula>0</formula>
    </cfRule>
  </conditionalFormatting>
  <conditionalFormatting sqref="BP853:BR853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G19"/>
  <sheetViews>
    <sheetView workbookViewId="0">
      <selection activeCell="F18" sqref="F18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15.36328125" bestFit="1" customWidth="1"/>
  </cols>
  <sheetData>
    <row r="1" spans="2:7" ht="15" thickBot="1" x14ac:dyDescent="0.4">
      <c r="C1" s="82" t="s">
        <v>31</v>
      </c>
      <c r="D1" s="82"/>
      <c r="E1" s="82"/>
      <c r="G1" s="73" t="s">
        <v>35</v>
      </c>
    </row>
    <row r="2" spans="2:7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36</v>
      </c>
    </row>
    <row r="3" spans="2:7" x14ac:dyDescent="0.35">
      <c r="B3" s="74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8" si="0">F3</f>
        <v>29.687675773922262</v>
      </c>
    </row>
    <row r="4" spans="2:7" x14ac:dyDescent="0.35">
      <c r="B4" s="74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37.901415248316276</v>
      </c>
    </row>
    <row r="5" spans="2:7" x14ac:dyDescent="0.35">
      <c r="B5" s="74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29.750944696385634</v>
      </c>
    </row>
    <row r="6" spans="2:7" x14ac:dyDescent="0.35">
      <c r="B6" s="74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21.866824716976041</v>
      </c>
    </row>
    <row r="7" spans="2:7" x14ac:dyDescent="0.35">
      <c r="B7" s="74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23.334797412341977</v>
      </c>
    </row>
    <row r="8" spans="2:7" x14ac:dyDescent="0.35">
      <c r="B8" s="74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18.923392884056408</v>
      </c>
    </row>
    <row r="9" spans="2:7" x14ac:dyDescent="0.35">
      <c r="B9" s="74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/>
    </row>
    <row r="10" spans="2:7" x14ac:dyDescent="0.35">
      <c r="B10" s="74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>F10</f>
        <v>23.317128345460869</v>
      </c>
    </row>
    <row r="11" spans="2:7" x14ac:dyDescent="0.35">
      <c r="B11" s="74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>F11</f>
        <v>17.299287211751171</v>
      </c>
    </row>
    <row r="12" spans="2:7" x14ac:dyDescent="0.35">
      <c r="B12" s="74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/>
    </row>
    <row r="13" spans="2:7" x14ac:dyDescent="0.35">
      <c r="B13" s="74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ref="G13" si="2">F13/1.21</f>
        <v>16.762355954020911</v>
      </c>
    </row>
    <row r="14" spans="2:7" x14ac:dyDescent="0.35">
      <c r="B14" s="74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>F14</f>
        <v>16.911716388585031</v>
      </c>
    </row>
    <row r="15" spans="2:7" x14ac:dyDescent="0.35">
      <c r="B15" s="74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>F15</f>
        <v>28.522458008372055</v>
      </c>
    </row>
    <row r="16" spans="2:7" x14ac:dyDescent="0.35">
      <c r="B16" s="74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/>
    </row>
    <row r="17" spans="2:7" x14ac:dyDescent="0.35">
      <c r="B17" s="74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>F17</f>
        <v>20.537206775809814</v>
      </c>
    </row>
    <row r="18" spans="2:7" ht="15" thickBot="1" x14ac:dyDescent="0.4">
      <c r="B18" s="74">
        <v>2025</v>
      </c>
      <c r="C18" s="65">
        <f>'Histórico - Común Tipo A (MI) '!M812</f>
        <v>24741.071998207884</v>
      </c>
      <c r="D18" s="65">
        <f>'Histórico - Común Tipo A (MI) '!Y812</f>
        <v>494.82143996415766</v>
      </c>
      <c r="E18" s="70">
        <f>'Histórico - Común Tipo A (MI) '!AI812</f>
        <v>0.32764418813873236</v>
      </c>
      <c r="F18" s="67">
        <f t="shared" si="1"/>
        <v>16.382209406936617</v>
      </c>
      <c r="G18" s="67"/>
    </row>
    <row r="19" spans="2:7" x14ac:dyDescent="0.35">
      <c r="F19" s="72">
        <f>AVERAGE(F3:F18)</f>
        <v>24.33794399228919</v>
      </c>
      <c r="G19" s="72">
        <f>AVERAGE(G3:G18)</f>
        <v>23.734600284666538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2026-05-08T18:48:07Z</dcterms:modified>
</cp:coreProperties>
</file>